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1年全國賽\2.決賽參賽補助\提高遊覽車補助經費版本\"/>
    </mc:Choice>
  </mc:AlternateContent>
  <xr:revisionPtr revIDLastSave="0" documentId="13_ncr:1_{3995652D-1248-4C97-AE60-9A397EAF5D51}" xr6:coauthVersionLast="36" xr6:coauthVersionMax="36" xr10:uidLastSave="{00000000-0000-0000-0000-000000000000}"/>
  <bookViews>
    <workbookView xWindow="600" yWindow="120" windowWidth="19440" windowHeight="9645" xr2:uid="{00000000-000D-0000-FFFF-FFFF00000000}"/>
  </bookViews>
  <sheets>
    <sheet name="「團體組」補助經費一覽表" sheetId="6" r:id="rId1"/>
    <sheet name="「團體組」補助經費細目表" sheetId="1" r:id="rId2"/>
  </sheets>
  <definedNames>
    <definedName name="_xlnm.Print_Area" localSheetId="1">「團體組」補助經費細目表!$A$1:$P$39</definedName>
  </definedNames>
  <calcPr calcId="191029"/>
</workbook>
</file>

<file path=xl/calcChain.xml><?xml version="1.0" encoding="utf-8"?>
<calcChain xmlns="http://schemas.openxmlformats.org/spreadsheetml/2006/main">
  <c r="E31" i="6" l="1"/>
  <c r="E37" i="6"/>
  <c r="E27" i="6"/>
  <c r="E23" i="6"/>
  <c r="E17" i="6"/>
  <c r="E7" i="6"/>
  <c r="E36" i="6"/>
  <c r="E34" i="6"/>
  <c r="E30" i="6"/>
  <c r="E16" i="6"/>
  <c r="E15" i="6"/>
  <c r="E14" i="6"/>
  <c r="E13" i="6"/>
  <c r="E12" i="6"/>
  <c r="E5" i="6"/>
  <c r="E4" i="6"/>
  <c r="E3" i="6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4" i="1"/>
  <c r="M38" i="1" l="1"/>
  <c r="N38" i="1"/>
  <c r="P38" i="1" s="1"/>
  <c r="O38" i="1"/>
  <c r="L38" i="1"/>
  <c r="J38" i="1"/>
  <c r="G38" i="1"/>
  <c r="H38" i="1"/>
  <c r="I38" i="1"/>
  <c r="F38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" i="1"/>
  <c r="M7" i="1"/>
  <c r="M8" i="1"/>
  <c r="M13" i="1"/>
  <c r="M14" i="1"/>
  <c r="M19" i="1"/>
  <c r="M20" i="1"/>
  <c r="M25" i="1"/>
  <c r="M26" i="1"/>
  <c r="M31" i="1"/>
  <c r="M32" i="1"/>
  <c r="M37" i="1"/>
  <c r="M4" i="1"/>
  <c r="L9" i="1"/>
  <c r="L10" i="1"/>
  <c r="L15" i="1"/>
  <c r="L16" i="1"/>
  <c r="L21" i="1"/>
  <c r="L22" i="1"/>
  <c r="L27" i="1"/>
  <c r="L28" i="1"/>
  <c r="L33" i="1"/>
  <c r="L34" i="1"/>
  <c r="I5" i="1"/>
  <c r="L5" i="1" s="1"/>
  <c r="I6" i="1"/>
  <c r="L6" i="1" s="1"/>
  <c r="I7" i="1"/>
  <c r="L7" i="1" s="1"/>
  <c r="I8" i="1"/>
  <c r="L8" i="1" s="1"/>
  <c r="I9" i="1"/>
  <c r="M9" i="1" s="1"/>
  <c r="I10" i="1"/>
  <c r="M10" i="1" s="1"/>
  <c r="I11" i="1"/>
  <c r="L11" i="1" s="1"/>
  <c r="I12" i="1"/>
  <c r="L12" i="1" s="1"/>
  <c r="I13" i="1"/>
  <c r="L13" i="1" s="1"/>
  <c r="I14" i="1"/>
  <c r="L14" i="1" s="1"/>
  <c r="I15" i="1"/>
  <c r="M15" i="1" s="1"/>
  <c r="I16" i="1"/>
  <c r="M16" i="1" s="1"/>
  <c r="I17" i="1"/>
  <c r="L17" i="1" s="1"/>
  <c r="I18" i="1"/>
  <c r="L18" i="1" s="1"/>
  <c r="I19" i="1"/>
  <c r="L19" i="1" s="1"/>
  <c r="I20" i="1"/>
  <c r="L20" i="1" s="1"/>
  <c r="I21" i="1"/>
  <c r="M21" i="1" s="1"/>
  <c r="I22" i="1"/>
  <c r="M22" i="1" s="1"/>
  <c r="I23" i="1"/>
  <c r="L23" i="1" s="1"/>
  <c r="I24" i="1"/>
  <c r="L24" i="1" s="1"/>
  <c r="I25" i="1"/>
  <c r="L25" i="1" s="1"/>
  <c r="I26" i="1"/>
  <c r="L26" i="1" s="1"/>
  <c r="I27" i="1"/>
  <c r="M27" i="1" s="1"/>
  <c r="I28" i="1"/>
  <c r="M28" i="1" s="1"/>
  <c r="I29" i="1"/>
  <c r="L29" i="1" s="1"/>
  <c r="I30" i="1"/>
  <c r="L30" i="1" s="1"/>
  <c r="I31" i="1"/>
  <c r="L31" i="1" s="1"/>
  <c r="I32" i="1"/>
  <c r="L32" i="1" s="1"/>
  <c r="I33" i="1"/>
  <c r="M33" i="1" s="1"/>
  <c r="I34" i="1"/>
  <c r="M34" i="1" s="1"/>
  <c r="I35" i="1"/>
  <c r="L35" i="1" s="1"/>
  <c r="I36" i="1"/>
  <c r="L36" i="1" s="1"/>
  <c r="I37" i="1"/>
  <c r="L37" i="1" s="1"/>
  <c r="I4" i="1"/>
  <c r="L4" i="1" s="1"/>
  <c r="M36" i="1" l="1"/>
  <c r="M30" i="1"/>
  <c r="M24" i="1"/>
  <c r="M18" i="1"/>
  <c r="M12" i="1"/>
  <c r="M6" i="1"/>
  <c r="M35" i="1"/>
  <c r="M29" i="1"/>
  <c r="M23" i="1"/>
  <c r="M17" i="1"/>
  <c r="M11" i="1"/>
  <c r="M5" i="1"/>
</calcChain>
</file>

<file path=xl/sharedStrings.xml><?xml version="1.0" encoding="utf-8"?>
<sst xmlns="http://schemas.openxmlformats.org/spreadsheetml/2006/main" count="269" uniqueCount="76">
  <si>
    <t>序號</t>
  </si>
  <si>
    <t>明義國小</t>
  </si>
  <si>
    <t>明恥國小</t>
  </si>
  <si>
    <t>花崗國中</t>
  </si>
  <si>
    <t>國風國中</t>
  </si>
  <si>
    <t>絲竹室內樂合奏</t>
  </si>
  <si>
    <t>北昌國小</t>
  </si>
  <si>
    <t>東華附小</t>
  </si>
  <si>
    <t>國小團體組</t>
  </si>
  <si>
    <t>國中團體組</t>
  </si>
  <si>
    <t>同聲合唱</t>
  </si>
  <si>
    <t>男聲合唱</t>
  </si>
  <si>
    <t>女聲合唱</t>
  </si>
  <si>
    <t>弦樂合奏</t>
  </si>
  <si>
    <t>管樂合奏</t>
  </si>
  <si>
    <t>鑄強國小</t>
  </si>
  <si>
    <t>宜昌國中</t>
  </si>
  <si>
    <t>兒童樂隊</t>
  </si>
  <si>
    <t>海星國小</t>
  </si>
  <si>
    <t>打擊樂合奏</t>
  </si>
  <si>
    <t>直笛合奏</t>
    <phoneticPr fontId="3" type="noConversion"/>
  </si>
  <si>
    <t>美崙國中</t>
    <phoneticPr fontId="3" type="noConversion"/>
  </si>
  <si>
    <t>口琴合奏</t>
    <phoneticPr fontId="3" type="noConversion"/>
  </si>
  <si>
    <t>康樂國小</t>
    <phoneticPr fontId="3" type="noConversion"/>
  </si>
  <si>
    <t>鋼琴三重奏</t>
  </si>
  <si>
    <t>國中團體A組</t>
  </si>
  <si>
    <t>國小團體A組</t>
  </si>
  <si>
    <t>國小團體B組</t>
  </si>
  <si>
    <t>管弦樂合奏</t>
  </si>
  <si>
    <t>國中團體B組</t>
  </si>
  <si>
    <t>國樂合奏</t>
    <phoneticPr fontId="3" type="noConversion"/>
  </si>
  <si>
    <t>中正國小</t>
    <phoneticPr fontId="3" type="noConversion"/>
  </si>
  <si>
    <t>新城國中</t>
    <phoneticPr fontId="3" type="noConversion"/>
  </si>
  <si>
    <t>口琴四重奏</t>
    <phoneticPr fontId="3" type="noConversion"/>
  </si>
  <si>
    <t>國中團體組</t>
    <phoneticPr fontId="3" type="noConversion"/>
  </si>
  <si>
    <t>國中團體組</t>
    <phoneticPr fontId="3" type="noConversion"/>
  </si>
  <si>
    <t>崙山國小</t>
    <phoneticPr fontId="3" type="noConversion"/>
  </si>
  <si>
    <t>美崙國中</t>
    <phoneticPr fontId="3" type="noConversion"/>
  </si>
  <si>
    <t>國中團體B組</t>
    <phoneticPr fontId="3" type="noConversion"/>
  </si>
  <si>
    <t>慈大附中(國中部)</t>
    <phoneticPr fontId="3" type="noConversion"/>
  </si>
  <si>
    <t>鋼琴五重奏</t>
    <phoneticPr fontId="3" type="noConversion"/>
  </si>
  <si>
    <t>國中團體A組</t>
    <phoneticPr fontId="3" type="noConversion"/>
  </si>
  <si>
    <t>宜昌國中</t>
    <phoneticPr fontId="3" type="noConversion"/>
  </si>
  <si>
    <t>地點</t>
    <phoneticPr fontId="3" type="noConversion"/>
  </si>
  <si>
    <t>項目</t>
    <phoneticPr fontId="3" type="noConversion"/>
  </si>
  <si>
    <t>校名</t>
    <phoneticPr fontId="3" type="noConversion"/>
  </si>
  <si>
    <t>人數</t>
    <phoneticPr fontId="3" type="noConversion"/>
  </si>
  <si>
    <t>學生</t>
    <phoneticPr fontId="3" type="noConversion"/>
  </si>
  <si>
    <t>教師</t>
    <phoneticPr fontId="3" type="noConversion"/>
  </si>
  <si>
    <t>領隊</t>
    <phoneticPr fontId="3" type="noConversion"/>
  </si>
  <si>
    <t>貨車
(噸)</t>
    <phoneticPr fontId="3" type="noConversion"/>
  </si>
  <si>
    <t>住宿費</t>
    <phoneticPr fontId="3" type="noConversion"/>
  </si>
  <si>
    <t>膳雜費</t>
    <phoneticPr fontId="3" type="noConversion"/>
  </si>
  <si>
    <t>交通費
(遊覽車)</t>
    <phoneticPr fontId="3" type="noConversion"/>
  </si>
  <si>
    <t>搬運費</t>
    <phoneticPr fontId="3" type="noConversion"/>
  </si>
  <si>
    <t>總金額</t>
    <phoneticPr fontId="3" type="noConversion"/>
  </si>
  <si>
    <t>花蓮縣參加111學年度全國學生音樂比賽代表隊「團體組」
補助經費細目表</t>
    <phoneticPr fontId="3" type="noConversion"/>
  </si>
  <si>
    <t>臺北市</t>
    <phoneticPr fontId="3" type="noConversion"/>
  </si>
  <si>
    <t>木管五重奏</t>
    <phoneticPr fontId="3" type="noConversion"/>
  </si>
  <si>
    <t>國中A組</t>
  </si>
  <si>
    <t>國中B組</t>
  </si>
  <si>
    <t>自強國中</t>
  </si>
  <si>
    <t>銅管五重奏</t>
  </si>
  <si>
    <t>總人數
A</t>
    <phoneticPr fontId="3" type="noConversion"/>
  </si>
  <si>
    <t>遊覽車臺數
B</t>
    <phoneticPr fontId="3" type="noConversion"/>
  </si>
  <si>
    <t>A*2*700</t>
    <phoneticPr fontId="3" type="noConversion"/>
  </si>
  <si>
    <t>A*3*350</t>
    <phoneticPr fontId="3" type="noConversion"/>
  </si>
  <si>
    <t>合計</t>
    <phoneticPr fontId="3" type="noConversion"/>
  </si>
  <si>
    <t>合計</t>
    <phoneticPr fontId="3" type="noConversion"/>
  </si>
  <si>
    <t>4噸:9輛
6噸:14輛</t>
    <phoneticPr fontId="3" type="noConversion"/>
  </si>
  <si>
    <t>組  別</t>
  </si>
  <si>
    <t>國小團體組</t>
    <phoneticPr fontId="3" type="noConversion"/>
  </si>
  <si>
    <t>花蓮縣參加111學年度全國學生音樂比賽代表隊「團體組」
補助經費一覽表</t>
    <phoneticPr fontId="3" type="noConversion"/>
  </si>
  <si>
    <r>
      <t>說明：
1.各隊行程以</t>
    </r>
    <r>
      <rPr>
        <b/>
        <sz val="12"/>
        <rFont val="標楷體"/>
        <family val="4"/>
        <charset val="136"/>
      </rPr>
      <t>3天2夜</t>
    </r>
    <r>
      <rPr>
        <sz val="12"/>
        <rFont val="標楷體"/>
        <family val="4"/>
        <charset val="136"/>
      </rPr>
      <t>計。
2.學生人數，依全國比賽報名表（含候補人員）核列。
3.樂團部份，隨隊教師人數，以參賽學生每15人加計1位，餘未滿15人者超過7人（含7人）增加1位教師。（以各校實際報名人數核實補助）。
4.每隊增派領隊1名，惟領隊應以校長或主任為限。
5.本補助案之「交通費-遊覽車」其單價為：每車每天以</t>
    </r>
    <r>
      <rPr>
        <b/>
        <sz val="12"/>
        <rFont val="標楷體"/>
        <family val="4"/>
        <charset val="136"/>
      </rPr>
      <t>13,000</t>
    </r>
    <r>
      <rPr>
        <sz val="12"/>
        <rFont val="標楷體"/>
        <family val="4"/>
        <charset val="136"/>
      </rPr>
      <t>元</t>
    </r>
    <r>
      <rPr>
        <b/>
        <sz val="12"/>
        <rFont val="標楷體"/>
        <family val="4"/>
        <charset val="136"/>
      </rPr>
      <t>&lt;花蓮縣-臺北市&gt;</t>
    </r>
    <r>
      <rPr>
        <sz val="12"/>
        <rFont val="標楷體"/>
        <family val="4"/>
        <charset val="136"/>
      </rPr>
      <t>。
6.本補助案之「搬運費」其內容為：</t>
    </r>
    <r>
      <rPr>
        <b/>
        <sz val="12"/>
        <rFont val="標楷體"/>
        <family val="4"/>
        <charset val="136"/>
      </rPr>
      <t>花蓮縣－臺北市</t>
    </r>
    <r>
      <rPr>
        <sz val="12"/>
        <rFont val="標楷體"/>
        <family val="4"/>
        <charset val="136"/>
      </rPr>
      <t>（來回車資及搬運費）。其價金為：(1)6噸貨車1輛（附遮雨頂篷）25,000元（2）4噸貨車1輛（附遮雨頂篷）21,000元。
7</t>
    </r>
    <r>
      <rPr>
        <sz val="12"/>
        <color rgb="FFFF0000"/>
        <rFont val="標楷體"/>
        <family val="4"/>
        <charset val="136"/>
      </rPr>
      <t>.</t>
    </r>
    <r>
      <rPr>
        <sz val="12"/>
        <rFont val="標楷體"/>
        <family val="4"/>
        <charset val="136"/>
      </rPr>
      <t>本補助案之「住宿費」其單價為：</t>
    </r>
    <r>
      <rPr>
        <b/>
        <sz val="12"/>
        <rFont val="標楷體"/>
        <family val="4"/>
        <charset val="136"/>
      </rPr>
      <t>師生每人每夜以700元</t>
    </r>
    <r>
      <rPr>
        <sz val="12"/>
        <rFont val="標楷體"/>
        <family val="4"/>
        <charset val="136"/>
      </rPr>
      <t>計。
8.本補助案之「膳費」其單價為：</t>
    </r>
    <r>
      <rPr>
        <b/>
        <sz val="12"/>
        <rFont val="標楷體"/>
        <family val="4"/>
        <charset val="136"/>
      </rPr>
      <t>師生每人每天以350元</t>
    </r>
    <r>
      <rPr>
        <sz val="12"/>
        <rFont val="標楷體"/>
        <family val="4"/>
        <charset val="136"/>
      </rPr>
      <t>計。
9.比賽地點之縣市所在地，即為各隊住宿地點；各隊於比賽期間如有衍生其他參觀行程，其費用由各隊自行負擔。</t>
    </r>
    <phoneticPr fontId="3" type="noConversion"/>
  </si>
  <si>
    <t>B*39,000</t>
    <phoneticPr fontId="3" type="noConversion"/>
  </si>
  <si>
    <t>補助金額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</si>
</sst>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1" fillId="0" borderId="1" xfId="0" applyNumberFormat="1" applyFont="1" applyBorder="1">
      <alignment vertical="center"/>
    </xf>
    <xf numFmtId="4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1" fontId="0" fillId="0" borderId="1" xfId="0" applyNumberFormat="1" applyBorder="1">
      <alignment vertical="center"/>
    </xf>
    <xf numFmtId="41" fontId="1" fillId="0" borderId="1" xfId="0" applyNumberFormat="1" applyFont="1" applyBorder="1" applyAlignment="1">
      <alignment horizontal="center" vertical="center" wrapText="1"/>
    </xf>
    <xf numFmtId="4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A50E1A70-2E1E-4498-9BB2-D3507F25B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ADD9-B4DE-4486-B96E-48D81D631D9F}">
  <dimension ref="A1:F37"/>
  <sheetViews>
    <sheetView tabSelected="1" topLeftCell="A10" zoomScale="85" zoomScaleNormal="85" workbookViewId="0">
      <selection activeCell="E7" sqref="E7:E11"/>
    </sheetView>
  </sheetViews>
  <sheetFormatPr defaultRowHeight="16.5"/>
  <cols>
    <col min="1" max="5" width="20.125" customWidth="1"/>
    <col min="6" max="6" width="11" bestFit="1" customWidth="1"/>
  </cols>
  <sheetData>
    <row r="1" spans="1:6" ht="85.5" customHeight="1">
      <c r="A1" s="18" t="s">
        <v>72</v>
      </c>
      <c r="B1" s="18"/>
      <c r="C1" s="18"/>
      <c r="D1" s="18"/>
      <c r="E1" s="18"/>
    </row>
    <row r="2" spans="1:6" ht="26.25" customHeight="1">
      <c r="A2" s="7" t="s">
        <v>45</v>
      </c>
      <c r="B2" s="7" t="s">
        <v>70</v>
      </c>
      <c r="C2" s="7" t="s">
        <v>44</v>
      </c>
      <c r="D2" s="7" t="s">
        <v>75</v>
      </c>
      <c r="E2" s="9" t="s">
        <v>67</v>
      </c>
    </row>
    <row r="3" spans="1:6">
      <c r="A3" s="2" t="s">
        <v>31</v>
      </c>
      <c r="B3" s="9" t="s">
        <v>71</v>
      </c>
      <c r="C3" s="9" t="s">
        <v>20</v>
      </c>
      <c r="D3" s="4">
        <v>209250</v>
      </c>
      <c r="E3" s="10">
        <f>SUM(D3)</f>
        <v>209250</v>
      </c>
      <c r="F3" s="3"/>
    </row>
    <row r="4" spans="1:6">
      <c r="A4" s="7" t="s">
        <v>6</v>
      </c>
      <c r="B4" s="7" t="s">
        <v>27</v>
      </c>
      <c r="C4" s="7" t="s">
        <v>5</v>
      </c>
      <c r="D4" s="4">
        <v>104100</v>
      </c>
      <c r="E4" s="10">
        <f>SUM(D4)</f>
        <v>104100</v>
      </c>
    </row>
    <row r="5" spans="1:6">
      <c r="A5" s="2" t="s">
        <v>2</v>
      </c>
      <c r="B5" s="9" t="s">
        <v>27</v>
      </c>
      <c r="C5" s="7" t="s">
        <v>30</v>
      </c>
      <c r="D5" s="4">
        <v>262250</v>
      </c>
      <c r="E5" s="12">
        <f>SUM(D5:D6)</f>
        <v>366350</v>
      </c>
    </row>
    <row r="6" spans="1:6">
      <c r="A6" s="7" t="s">
        <v>2</v>
      </c>
      <c r="B6" s="7" t="s">
        <v>27</v>
      </c>
      <c r="C6" s="7" t="s">
        <v>5</v>
      </c>
      <c r="D6" s="4">
        <v>104100</v>
      </c>
      <c r="E6" s="13"/>
    </row>
    <row r="7" spans="1:6">
      <c r="A7" s="9" t="s">
        <v>1</v>
      </c>
      <c r="B7" s="9" t="s">
        <v>26</v>
      </c>
      <c r="C7" s="9" t="s">
        <v>14</v>
      </c>
      <c r="D7" s="4">
        <v>264700</v>
      </c>
      <c r="E7" s="12">
        <f>SUM(D7:D11)</f>
        <v>844800</v>
      </c>
    </row>
    <row r="8" spans="1:6">
      <c r="A8" s="9" t="s">
        <v>1</v>
      </c>
      <c r="B8" s="9" t="s">
        <v>26</v>
      </c>
      <c r="C8" s="9" t="s">
        <v>13</v>
      </c>
      <c r="D8" s="4">
        <v>149750</v>
      </c>
      <c r="E8" s="17"/>
    </row>
    <row r="9" spans="1:6">
      <c r="A9" s="2" t="s">
        <v>1</v>
      </c>
      <c r="B9" s="9" t="s">
        <v>8</v>
      </c>
      <c r="C9" s="9" t="s">
        <v>19</v>
      </c>
      <c r="D9" s="4">
        <v>110550</v>
      </c>
      <c r="E9" s="17"/>
    </row>
    <row r="10" spans="1:6">
      <c r="A10" s="9" t="s">
        <v>1</v>
      </c>
      <c r="B10" s="9" t="s">
        <v>26</v>
      </c>
      <c r="C10" s="7" t="s">
        <v>30</v>
      </c>
      <c r="D10" s="4">
        <v>215700</v>
      </c>
      <c r="E10" s="17"/>
    </row>
    <row r="11" spans="1:6">
      <c r="A11" s="7" t="s">
        <v>1</v>
      </c>
      <c r="B11" s="7" t="s">
        <v>26</v>
      </c>
      <c r="C11" s="7" t="s">
        <v>5</v>
      </c>
      <c r="D11" s="4">
        <v>104100</v>
      </c>
      <c r="E11" s="13"/>
    </row>
    <row r="12" spans="1:6">
      <c r="A12" s="9" t="s">
        <v>36</v>
      </c>
      <c r="B12" s="9" t="s">
        <v>8</v>
      </c>
      <c r="C12" s="9" t="s">
        <v>10</v>
      </c>
      <c r="D12" s="4">
        <v>107600</v>
      </c>
      <c r="E12" s="10">
        <f>SUM(D12)</f>
        <v>107600</v>
      </c>
    </row>
    <row r="13" spans="1:6">
      <c r="A13" s="9" t="s">
        <v>23</v>
      </c>
      <c r="B13" s="9" t="s">
        <v>71</v>
      </c>
      <c r="C13" s="9" t="s">
        <v>22</v>
      </c>
      <c r="D13" s="4">
        <v>88000</v>
      </c>
      <c r="E13" s="10">
        <f>SUM(D13)</f>
        <v>88000</v>
      </c>
    </row>
    <row r="14" spans="1:6">
      <c r="A14" s="9" t="s">
        <v>15</v>
      </c>
      <c r="B14" s="9" t="s">
        <v>27</v>
      </c>
      <c r="C14" s="9" t="s">
        <v>14</v>
      </c>
      <c r="D14" s="4">
        <v>203450</v>
      </c>
      <c r="E14" s="10">
        <f>SUM(D14)</f>
        <v>203450</v>
      </c>
    </row>
    <row r="15" spans="1:6">
      <c r="A15" s="9" t="s">
        <v>7</v>
      </c>
      <c r="B15" s="9" t="s">
        <v>27</v>
      </c>
      <c r="C15" s="9" t="s">
        <v>13</v>
      </c>
      <c r="D15" s="4">
        <v>125250</v>
      </c>
      <c r="E15" s="10">
        <f>SUM(D15)</f>
        <v>125250</v>
      </c>
    </row>
    <row r="16" spans="1:6">
      <c r="A16" s="9" t="s">
        <v>18</v>
      </c>
      <c r="B16" s="9" t="s">
        <v>8</v>
      </c>
      <c r="C16" s="9" t="s">
        <v>17</v>
      </c>
      <c r="D16" s="4">
        <v>223050</v>
      </c>
      <c r="E16" s="10">
        <f>SUM(D16)</f>
        <v>223050</v>
      </c>
    </row>
    <row r="17" spans="1:5">
      <c r="A17" s="9" t="s">
        <v>3</v>
      </c>
      <c r="B17" s="9" t="s">
        <v>41</v>
      </c>
      <c r="C17" s="9" t="s">
        <v>40</v>
      </c>
      <c r="D17" s="4">
        <v>58600</v>
      </c>
      <c r="E17" s="12">
        <f>SUM(D17:D22)</f>
        <v>1012950</v>
      </c>
    </row>
    <row r="18" spans="1:5">
      <c r="A18" s="9" t="s">
        <v>3</v>
      </c>
      <c r="B18" s="9" t="s">
        <v>25</v>
      </c>
      <c r="C18" s="9" t="s">
        <v>14</v>
      </c>
      <c r="D18" s="4">
        <v>294100</v>
      </c>
      <c r="E18" s="17"/>
    </row>
    <row r="19" spans="1:5">
      <c r="A19" s="9" t="s">
        <v>3</v>
      </c>
      <c r="B19" s="9" t="s">
        <v>25</v>
      </c>
      <c r="C19" s="9" t="s">
        <v>28</v>
      </c>
      <c r="D19" s="4">
        <v>281850</v>
      </c>
      <c r="E19" s="17"/>
    </row>
    <row r="20" spans="1:5">
      <c r="A20" s="9" t="s">
        <v>3</v>
      </c>
      <c r="B20" s="9" t="s">
        <v>25</v>
      </c>
      <c r="C20" s="7" t="s">
        <v>30</v>
      </c>
      <c r="D20" s="4">
        <v>215700</v>
      </c>
      <c r="E20" s="17"/>
    </row>
    <row r="21" spans="1:5">
      <c r="A21" s="7" t="s">
        <v>3</v>
      </c>
      <c r="B21" s="7" t="s">
        <v>25</v>
      </c>
      <c r="C21" s="7" t="s">
        <v>5</v>
      </c>
      <c r="D21" s="4">
        <v>104100</v>
      </c>
      <c r="E21" s="17"/>
    </row>
    <row r="22" spans="1:5">
      <c r="A22" s="6" t="s">
        <v>3</v>
      </c>
      <c r="B22" s="9" t="s">
        <v>59</v>
      </c>
      <c r="C22" s="7" t="s">
        <v>58</v>
      </c>
      <c r="D22" s="4">
        <v>58600</v>
      </c>
      <c r="E22" s="13"/>
    </row>
    <row r="23" spans="1:5">
      <c r="A23" s="9" t="s">
        <v>21</v>
      </c>
      <c r="B23" s="9" t="s">
        <v>34</v>
      </c>
      <c r="C23" s="9" t="s">
        <v>20</v>
      </c>
      <c r="D23" s="4">
        <v>138400</v>
      </c>
      <c r="E23" s="12">
        <f>SUM(D23:D26)</f>
        <v>479750</v>
      </c>
    </row>
    <row r="24" spans="1:5">
      <c r="A24" s="2" t="s">
        <v>21</v>
      </c>
      <c r="B24" s="9" t="s">
        <v>9</v>
      </c>
      <c r="C24" s="9" t="s">
        <v>11</v>
      </c>
      <c r="D24" s="4">
        <v>107600</v>
      </c>
      <c r="E24" s="17"/>
    </row>
    <row r="25" spans="1:5">
      <c r="A25" s="2" t="s">
        <v>21</v>
      </c>
      <c r="B25" s="9" t="s">
        <v>9</v>
      </c>
      <c r="C25" s="9" t="s">
        <v>12</v>
      </c>
      <c r="D25" s="4">
        <v>129650</v>
      </c>
      <c r="E25" s="17"/>
    </row>
    <row r="26" spans="1:5">
      <c r="A26" s="9" t="s">
        <v>21</v>
      </c>
      <c r="B26" s="7" t="s">
        <v>29</v>
      </c>
      <c r="C26" s="7" t="s">
        <v>5</v>
      </c>
      <c r="D26" s="4">
        <v>104100</v>
      </c>
      <c r="E26" s="13"/>
    </row>
    <row r="27" spans="1:5">
      <c r="A27" s="9" t="s">
        <v>4</v>
      </c>
      <c r="B27" s="9" t="s">
        <v>34</v>
      </c>
      <c r="C27" s="9" t="s">
        <v>20</v>
      </c>
      <c r="D27" s="4">
        <v>248450</v>
      </c>
      <c r="E27" s="12">
        <f>SUM(D27:D29)</f>
        <v>585400</v>
      </c>
    </row>
    <row r="28" spans="1:5">
      <c r="A28" s="2" t="s">
        <v>4</v>
      </c>
      <c r="B28" s="9" t="s">
        <v>29</v>
      </c>
      <c r="C28" s="7" t="s">
        <v>30</v>
      </c>
      <c r="D28" s="4">
        <v>232850</v>
      </c>
      <c r="E28" s="17"/>
    </row>
    <row r="29" spans="1:5">
      <c r="A29" s="7" t="s">
        <v>4</v>
      </c>
      <c r="B29" s="7" t="s">
        <v>29</v>
      </c>
      <c r="C29" s="7" t="s">
        <v>5</v>
      </c>
      <c r="D29" s="4">
        <v>104100</v>
      </c>
      <c r="E29" s="13"/>
    </row>
    <row r="30" spans="1:5">
      <c r="A30" s="6" t="s">
        <v>61</v>
      </c>
      <c r="B30" s="9" t="s">
        <v>60</v>
      </c>
      <c r="C30" s="7" t="s">
        <v>58</v>
      </c>
      <c r="D30" s="4">
        <v>58600</v>
      </c>
      <c r="E30" s="10">
        <f>SUM(D30)</f>
        <v>58600</v>
      </c>
    </row>
    <row r="31" spans="1:5">
      <c r="A31" s="9" t="s">
        <v>16</v>
      </c>
      <c r="B31" s="9" t="s">
        <v>29</v>
      </c>
      <c r="C31" s="9" t="s">
        <v>14</v>
      </c>
      <c r="D31" s="4">
        <v>364950</v>
      </c>
      <c r="E31" s="12">
        <f>SUM(D31:D33)</f>
        <v>543900</v>
      </c>
    </row>
    <row r="32" spans="1:5">
      <c r="A32" s="2" t="s">
        <v>42</v>
      </c>
      <c r="B32" s="9" t="s">
        <v>9</v>
      </c>
      <c r="C32" s="9" t="s">
        <v>19</v>
      </c>
      <c r="D32" s="4">
        <v>120350</v>
      </c>
      <c r="E32" s="17"/>
    </row>
    <row r="33" spans="1:5">
      <c r="A33" s="6" t="s">
        <v>16</v>
      </c>
      <c r="B33" s="9" t="s">
        <v>60</v>
      </c>
      <c r="C33" s="7" t="s">
        <v>62</v>
      </c>
      <c r="D33" s="4">
        <v>58600</v>
      </c>
      <c r="E33" s="13"/>
    </row>
    <row r="34" spans="1:5">
      <c r="A34" s="2" t="s">
        <v>32</v>
      </c>
      <c r="B34" s="9" t="s">
        <v>34</v>
      </c>
      <c r="C34" s="9" t="s">
        <v>22</v>
      </c>
      <c r="D34" s="4">
        <v>65950</v>
      </c>
      <c r="E34" s="12">
        <f>SUM(D34:D35)</f>
        <v>119650</v>
      </c>
    </row>
    <row r="35" spans="1:5">
      <c r="A35" s="2" t="s">
        <v>32</v>
      </c>
      <c r="B35" s="9" t="s">
        <v>34</v>
      </c>
      <c r="C35" s="9" t="s">
        <v>33</v>
      </c>
      <c r="D35" s="4">
        <v>53700</v>
      </c>
      <c r="E35" s="13"/>
    </row>
    <row r="36" spans="1:5">
      <c r="A36" s="9" t="s">
        <v>39</v>
      </c>
      <c r="B36" s="9" t="s">
        <v>38</v>
      </c>
      <c r="C36" s="9" t="s">
        <v>24</v>
      </c>
      <c r="D36" s="4">
        <v>51250</v>
      </c>
      <c r="E36" s="10">
        <f>SUM(D36)</f>
        <v>51250</v>
      </c>
    </row>
    <row r="37" spans="1:5" ht="50.25" customHeight="1">
      <c r="A37" s="14" t="s">
        <v>67</v>
      </c>
      <c r="B37" s="15"/>
      <c r="C37" s="15"/>
      <c r="D37" s="16"/>
      <c r="E37" s="10">
        <f>SUM(E3:E36)</f>
        <v>5123350</v>
      </c>
    </row>
  </sheetData>
  <sortState ref="A4:D38">
    <sortCondition ref="A3"/>
  </sortState>
  <mergeCells count="9">
    <mergeCell ref="A1:E1"/>
    <mergeCell ref="E34:E35"/>
    <mergeCell ref="A37:D37"/>
    <mergeCell ref="E5:E6"/>
    <mergeCell ref="E7:E11"/>
    <mergeCell ref="E17:E22"/>
    <mergeCell ref="E23:E26"/>
    <mergeCell ref="E27:E29"/>
    <mergeCell ref="E31:E3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opLeftCell="A16" zoomScale="70" zoomScaleNormal="70" zoomScaleSheetLayoutView="70" workbookViewId="0">
      <selection activeCell="N3" sqref="N3:N37"/>
    </sheetView>
  </sheetViews>
  <sheetFormatPr defaultRowHeight="18.75" customHeight="1"/>
  <cols>
    <col min="1" max="1" width="9.125" bestFit="1" customWidth="1"/>
    <col min="2" max="2" width="18.875" customWidth="1"/>
    <col min="3" max="3" width="20" customWidth="1"/>
    <col min="4" max="4" width="19.125" customWidth="1"/>
    <col min="5" max="5" width="8.5" style="1" bestFit="1" customWidth="1"/>
    <col min="6" max="6" width="9" style="1" bestFit="1" customWidth="1"/>
    <col min="7" max="8" width="6.625" style="1" bestFit="1" customWidth="1"/>
    <col min="9" max="9" width="9" style="1" bestFit="1" customWidth="1"/>
    <col min="10" max="10" width="13.625" style="1" bestFit="1" customWidth="1"/>
    <col min="11" max="11" width="9.625" style="1" customWidth="1"/>
    <col min="12" max="14" width="13.375" style="1" bestFit="1" customWidth="1"/>
    <col min="15" max="15" width="11" style="1" bestFit="1" customWidth="1"/>
    <col min="16" max="16" width="13.375" style="1" bestFit="1" customWidth="1"/>
    <col min="17" max="17" width="10.875" bestFit="1" customWidth="1"/>
  </cols>
  <sheetData>
    <row r="1" spans="1:17" ht="72" customHeight="1">
      <c r="A1" s="18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49.5" customHeight="1">
      <c r="A2" s="20" t="s">
        <v>0</v>
      </c>
      <c r="B2" s="20" t="s">
        <v>44</v>
      </c>
      <c r="C2" s="20" t="s">
        <v>70</v>
      </c>
      <c r="D2" s="20" t="s">
        <v>45</v>
      </c>
      <c r="E2" s="23" t="s">
        <v>43</v>
      </c>
      <c r="F2" s="23" t="s">
        <v>46</v>
      </c>
      <c r="G2" s="23"/>
      <c r="H2" s="23"/>
      <c r="I2" s="20" t="s">
        <v>63</v>
      </c>
      <c r="J2" s="20" t="s">
        <v>64</v>
      </c>
      <c r="K2" s="20" t="s">
        <v>50</v>
      </c>
      <c r="L2" s="8" t="s">
        <v>51</v>
      </c>
      <c r="M2" s="8" t="s">
        <v>52</v>
      </c>
      <c r="N2" s="7" t="s">
        <v>53</v>
      </c>
      <c r="O2" s="21" t="s">
        <v>54</v>
      </c>
      <c r="P2" s="21" t="s">
        <v>55</v>
      </c>
    </row>
    <row r="3" spans="1:17" ht="16.5">
      <c r="A3" s="20"/>
      <c r="B3" s="20"/>
      <c r="C3" s="20"/>
      <c r="D3" s="20"/>
      <c r="E3" s="23"/>
      <c r="F3" s="8" t="s">
        <v>47</v>
      </c>
      <c r="G3" s="8" t="s">
        <v>48</v>
      </c>
      <c r="H3" s="8" t="s">
        <v>49</v>
      </c>
      <c r="I3" s="21"/>
      <c r="J3" s="21"/>
      <c r="K3" s="20"/>
      <c r="L3" s="8" t="s">
        <v>65</v>
      </c>
      <c r="M3" s="8" t="s">
        <v>66</v>
      </c>
      <c r="N3" s="8" t="s">
        <v>74</v>
      </c>
      <c r="O3" s="21"/>
      <c r="P3" s="21"/>
    </row>
    <row r="4" spans="1:17" ht="18.75" customHeight="1">
      <c r="A4" s="7">
        <v>1</v>
      </c>
      <c r="B4" s="9" t="s">
        <v>20</v>
      </c>
      <c r="C4" s="9" t="s">
        <v>71</v>
      </c>
      <c r="D4" s="2" t="s">
        <v>31</v>
      </c>
      <c r="E4" s="9" t="s">
        <v>57</v>
      </c>
      <c r="F4" s="5">
        <v>41</v>
      </c>
      <c r="G4" s="5">
        <v>3</v>
      </c>
      <c r="H4" s="5">
        <v>1</v>
      </c>
      <c r="I4" s="5">
        <f>SUM(F4:H4)</f>
        <v>45</v>
      </c>
      <c r="J4" s="5">
        <v>2</v>
      </c>
      <c r="K4" s="5">
        <v>4</v>
      </c>
      <c r="L4" s="5">
        <f>I4*2*700</f>
        <v>63000</v>
      </c>
      <c r="M4" s="5">
        <f>I4*3*350</f>
        <v>47250</v>
      </c>
      <c r="N4" s="5">
        <f>J4*39000</f>
        <v>78000</v>
      </c>
      <c r="O4" s="5">
        <v>21000</v>
      </c>
      <c r="P4" s="5">
        <f>SUM(L4:O4)</f>
        <v>209250</v>
      </c>
      <c r="Q4" s="3"/>
    </row>
    <row r="5" spans="1:17" ht="18.75" customHeight="1">
      <c r="A5" s="7">
        <v>2</v>
      </c>
      <c r="B5" s="9" t="s">
        <v>20</v>
      </c>
      <c r="C5" s="9" t="s">
        <v>34</v>
      </c>
      <c r="D5" s="9" t="s">
        <v>4</v>
      </c>
      <c r="E5" s="9" t="s">
        <v>57</v>
      </c>
      <c r="F5" s="5">
        <v>56</v>
      </c>
      <c r="G5" s="5">
        <v>4</v>
      </c>
      <c r="H5" s="5">
        <v>1</v>
      </c>
      <c r="I5" s="5">
        <f t="shared" ref="I5:I37" si="0">SUM(F5:H5)</f>
        <v>61</v>
      </c>
      <c r="J5" s="5">
        <v>2</v>
      </c>
      <c r="K5" s="5">
        <v>4</v>
      </c>
      <c r="L5" s="5">
        <f t="shared" ref="L5:L37" si="1">I5*2*700</f>
        <v>85400</v>
      </c>
      <c r="M5" s="5">
        <f t="shared" ref="M5:M37" si="2">I5*3*350</f>
        <v>64050</v>
      </c>
      <c r="N5" s="5">
        <f t="shared" ref="N5:N37" si="3">J5*39000</f>
        <v>78000</v>
      </c>
      <c r="O5" s="5">
        <v>21000</v>
      </c>
      <c r="P5" s="5">
        <f t="shared" ref="P5:P37" si="4">SUM(L5:O5)</f>
        <v>248450</v>
      </c>
    </row>
    <row r="6" spans="1:17" ht="18.75" customHeight="1">
      <c r="A6" s="7">
        <v>3</v>
      </c>
      <c r="B6" s="9" t="s">
        <v>20</v>
      </c>
      <c r="C6" s="9" t="s">
        <v>34</v>
      </c>
      <c r="D6" s="9" t="s">
        <v>21</v>
      </c>
      <c r="E6" s="9" t="s">
        <v>57</v>
      </c>
      <c r="F6" s="5">
        <v>29</v>
      </c>
      <c r="G6" s="5">
        <v>2</v>
      </c>
      <c r="H6" s="5">
        <v>1</v>
      </c>
      <c r="I6" s="5">
        <f t="shared" si="0"/>
        <v>32</v>
      </c>
      <c r="J6" s="5">
        <v>1</v>
      </c>
      <c r="K6" s="5">
        <v>4</v>
      </c>
      <c r="L6" s="5">
        <f t="shared" si="1"/>
        <v>44800</v>
      </c>
      <c r="M6" s="5">
        <f t="shared" si="2"/>
        <v>33600</v>
      </c>
      <c r="N6" s="5">
        <f t="shared" si="3"/>
        <v>39000</v>
      </c>
      <c r="O6" s="5">
        <v>21000</v>
      </c>
      <c r="P6" s="5">
        <f t="shared" si="4"/>
        <v>138400</v>
      </c>
    </row>
    <row r="7" spans="1:17" ht="18.75" customHeight="1">
      <c r="A7" s="7">
        <v>4</v>
      </c>
      <c r="B7" s="9" t="s">
        <v>22</v>
      </c>
      <c r="C7" s="9" t="s">
        <v>71</v>
      </c>
      <c r="D7" s="9" t="s">
        <v>23</v>
      </c>
      <c r="E7" s="9" t="s">
        <v>57</v>
      </c>
      <c r="F7" s="5">
        <v>18</v>
      </c>
      <c r="G7" s="5">
        <v>1</v>
      </c>
      <c r="H7" s="5">
        <v>1</v>
      </c>
      <c r="I7" s="5">
        <f t="shared" si="0"/>
        <v>20</v>
      </c>
      <c r="J7" s="5">
        <v>1</v>
      </c>
      <c r="K7" s="5">
        <v>0</v>
      </c>
      <c r="L7" s="5">
        <f t="shared" si="1"/>
        <v>28000</v>
      </c>
      <c r="M7" s="5">
        <f t="shared" si="2"/>
        <v>21000</v>
      </c>
      <c r="N7" s="5">
        <f t="shared" si="3"/>
        <v>39000</v>
      </c>
      <c r="O7" s="5">
        <v>0</v>
      </c>
      <c r="P7" s="5">
        <f t="shared" si="4"/>
        <v>88000</v>
      </c>
    </row>
    <row r="8" spans="1:17" ht="18.75" customHeight="1">
      <c r="A8" s="7">
        <v>5</v>
      </c>
      <c r="B8" s="9" t="s">
        <v>22</v>
      </c>
      <c r="C8" s="9" t="s">
        <v>35</v>
      </c>
      <c r="D8" s="2" t="s">
        <v>32</v>
      </c>
      <c r="E8" s="9" t="s">
        <v>57</v>
      </c>
      <c r="F8" s="5">
        <v>9</v>
      </c>
      <c r="G8" s="5">
        <v>1</v>
      </c>
      <c r="H8" s="5">
        <v>1</v>
      </c>
      <c r="I8" s="5">
        <f t="shared" si="0"/>
        <v>11</v>
      </c>
      <c r="J8" s="5">
        <v>1</v>
      </c>
      <c r="K8" s="5">
        <v>0</v>
      </c>
      <c r="L8" s="5">
        <f t="shared" si="1"/>
        <v>15400</v>
      </c>
      <c r="M8" s="5">
        <f t="shared" si="2"/>
        <v>11550</v>
      </c>
      <c r="N8" s="5">
        <f t="shared" si="3"/>
        <v>39000</v>
      </c>
      <c r="O8" s="5">
        <v>0</v>
      </c>
      <c r="P8" s="5">
        <f t="shared" si="4"/>
        <v>65950</v>
      </c>
    </row>
    <row r="9" spans="1:17" ht="18.75" customHeight="1">
      <c r="A9" s="7">
        <v>6</v>
      </c>
      <c r="B9" s="9" t="s">
        <v>33</v>
      </c>
      <c r="C9" s="9" t="s">
        <v>34</v>
      </c>
      <c r="D9" s="2" t="s">
        <v>32</v>
      </c>
      <c r="E9" s="9" t="s">
        <v>57</v>
      </c>
      <c r="F9" s="5">
        <v>4</v>
      </c>
      <c r="G9" s="5">
        <v>1</v>
      </c>
      <c r="H9" s="5">
        <v>1</v>
      </c>
      <c r="I9" s="5">
        <f t="shared" si="0"/>
        <v>6</v>
      </c>
      <c r="J9" s="5">
        <v>1</v>
      </c>
      <c r="K9" s="5">
        <v>0</v>
      </c>
      <c r="L9" s="5">
        <f t="shared" si="1"/>
        <v>8400</v>
      </c>
      <c r="M9" s="5">
        <f t="shared" si="2"/>
        <v>6300</v>
      </c>
      <c r="N9" s="5">
        <f t="shared" si="3"/>
        <v>39000</v>
      </c>
      <c r="O9" s="5">
        <v>0</v>
      </c>
      <c r="P9" s="5">
        <f t="shared" si="4"/>
        <v>53700</v>
      </c>
    </row>
    <row r="10" spans="1:17" ht="18.75" customHeight="1">
      <c r="A10" s="7">
        <v>7</v>
      </c>
      <c r="B10" s="9" t="s">
        <v>10</v>
      </c>
      <c r="C10" s="9" t="s">
        <v>8</v>
      </c>
      <c r="D10" s="9" t="s">
        <v>36</v>
      </c>
      <c r="E10" s="9" t="s">
        <v>57</v>
      </c>
      <c r="F10" s="5">
        <v>25</v>
      </c>
      <c r="G10" s="5">
        <v>2</v>
      </c>
      <c r="H10" s="5">
        <v>1</v>
      </c>
      <c r="I10" s="5">
        <f t="shared" si="0"/>
        <v>28</v>
      </c>
      <c r="J10" s="5">
        <v>1</v>
      </c>
      <c r="K10" s="5">
        <v>0</v>
      </c>
      <c r="L10" s="5">
        <f t="shared" si="1"/>
        <v>39200</v>
      </c>
      <c r="M10" s="5">
        <f t="shared" si="2"/>
        <v>29400</v>
      </c>
      <c r="N10" s="5">
        <f t="shared" si="3"/>
        <v>39000</v>
      </c>
      <c r="O10" s="5">
        <v>0</v>
      </c>
      <c r="P10" s="5">
        <f t="shared" si="4"/>
        <v>107600</v>
      </c>
    </row>
    <row r="11" spans="1:17" ht="18.75" customHeight="1">
      <c r="A11" s="7">
        <v>8</v>
      </c>
      <c r="B11" s="9" t="s">
        <v>11</v>
      </c>
      <c r="C11" s="9" t="s">
        <v>9</v>
      </c>
      <c r="D11" s="2" t="s">
        <v>37</v>
      </c>
      <c r="E11" s="9" t="s">
        <v>57</v>
      </c>
      <c r="F11" s="5">
        <v>25</v>
      </c>
      <c r="G11" s="5">
        <v>2</v>
      </c>
      <c r="H11" s="5">
        <v>1</v>
      </c>
      <c r="I11" s="5">
        <f t="shared" si="0"/>
        <v>28</v>
      </c>
      <c r="J11" s="5">
        <v>1</v>
      </c>
      <c r="K11" s="5">
        <v>0</v>
      </c>
      <c r="L11" s="5">
        <f t="shared" si="1"/>
        <v>39200</v>
      </c>
      <c r="M11" s="5">
        <f t="shared" si="2"/>
        <v>29400</v>
      </c>
      <c r="N11" s="5">
        <f t="shared" si="3"/>
        <v>39000</v>
      </c>
      <c r="O11" s="5">
        <v>0</v>
      </c>
      <c r="P11" s="5">
        <f t="shared" si="4"/>
        <v>107600</v>
      </c>
    </row>
    <row r="12" spans="1:17" ht="18.75" customHeight="1">
      <c r="A12" s="7">
        <v>9</v>
      </c>
      <c r="B12" s="9" t="s">
        <v>12</v>
      </c>
      <c r="C12" s="9" t="s">
        <v>9</v>
      </c>
      <c r="D12" s="2" t="s">
        <v>37</v>
      </c>
      <c r="E12" s="9" t="s">
        <v>57</v>
      </c>
      <c r="F12" s="5">
        <v>34</v>
      </c>
      <c r="G12" s="5">
        <v>2</v>
      </c>
      <c r="H12" s="5">
        <v>1</v>
      </c>
      <c r="I12" s="5">
        <f t="shared" si="0"/>
        <v>37</v>
      </c>
      <c r="J12" s="5">
        <v>1</v>
      </c>
      <c r="K12" s="5">
        <v>0</v>
      </c>
      <c r="L12" s="5">
        <f t="shared" si="1"/>
        <v>51800</v>
      </c>
      <c r="M12" s="5">
        <f t="shared" si="2"/>
        <v>38850</v>
      </c>
      <c r="N12" s="5">
        <f t="shared" si="3"/>
        <v>39000</v>
      </c>
      <c r="O12" s="5">
        <v>0</v>
      </c>
      <c r="P12" s="5">
        <f t="shared" si="4"/>
        <v>129650</v>
      </c>
    </row>
    <row r="13" spans="1:17" ht="18.75" customHeight="1">
      <c r="A13" s="7">
        <v>10</v>
      </c>
      <c r="B13" s="9" t="s">
        <v>24</v>
      </c>
      <c r="C13" s="9" t="s">
        <v>38</v>
      </c>
      <c r="D13" s="9" t="s">
        <v>39</v>
      </c>
      <c r="E13" s="9" t="s">
        <v>57</v>
      </c>
      <c r="F13" s="5">
        <v>3</v>
      </c>
      <c r="G13" s="5">
        <v>1</v>
      </c>
      <c r="H13" s="5">
        <v>1</v>
      </c>
      <c r="I13" s="5">
        <f t="shared" si="0"/>
        <v>5</v>
      </c>
      <c r="J13" s="5">
        <v>1</v>
      </c>
      <c r="K13" s="5">
        <v>0</v>
      </c>
      <c r="L13" s="5">
        <f t="shared" si="1"/>
        <v>7000</v>
      </c>
      <c r="M13" s="5">
        <f t="shared" si="2"/>
        <v>5250</v>
      </c>
      <c r="N13" s="5">
        <f t="shared" si="3"/>
        <v>39000</v>
      </c>
      <c r="O13" s="5">
        <v>0</v>
      </c>
      <c r="P13" s="5">
        <f t="shared" si="4"/>
        <v>51250</v>
      </c>
    </row>
    <row r="14" spans="1:17" ht="18.75" customHeight="1">
      <c r="A14" s="7">
        <v>11</v>
      </c>
      <c r="B14" s="9" t="s">
        <v>40</v>
      </c>
      <c r="C14" s="9" t="s">
        <v>41</v>
      </c>
      <c r="D14" s="9" t="s">
        <v>3</v>
      </c>
      <c r="E14" s="9" t="s">
        <v>57</v>
      </c>
      <c r="F14" s="5">
        <v>6</v>
      </c>
      <c r="G14" s="5">
        <v>1</v>
      </c>
      <c r="H14" s="5">
        <v>1</v>
      </c>
      <c r="I14" s="5">
        <f t="shared" si="0"/>
        <v>8</v>
      </c>
      <c r="J14" s="5">
        <v>1</v>
      </c>
      <c r="K14" s="5">
        <v>0</v>
      </c>
      <c r="L14" s="5">
        <f t="shared" si="1"/>
        <v>11200</v>
      </c>
      <c r="M14" s="5">
        <f t="shared" si="2"/>
        <v>8400</v>
      </c>
      <c r="N14" s="5">
        <f t="shared" si="3"/>
        <v>39000</v>
      </c>
      <c r="O14" s="5">
        <v>0</v>
      </c>
      <c r="P14" s="5">
        <f t="shared" si="4"/>
        <v>58600</v>
      </c>
    </row>
    <row r="15" spans="1:17" ht="18.75" customHeight="1">
      <c r="A15" s="7">
        <v>12</v>
      </c>
      <c r="B15" s="9" t="s">
        <v>17</v>
      </c>
      <c r="C15" s="9" t="s">
        <v>8</v>
      </c>
      <c r="D15" s="9" t="s">
        <v>18</v>
      </c>
      <c r="E15" s="9" t="s">
        <v>57</v>
      </c>
      <c r="F15" s="5">
        <v>45</v>
      </c>
      <c r="G15" s="5">
        <v>3</v>
      </c>
      <c r="H15" s="5">
        <v>1</v>
      </c>
      <c r="I15" s="5">
        <f t="shared" si="0"/>
        <v>49</v>
      </c>
      <c r="J15" s="5">
        <v>2</v>
      </c>
      <c r="K15" s="5">
        <v>6</v>
      </c>
      <c r="L15" s="5">
        <f t="shared" si="1"/>
        <v>68600</v>
      </c>
      <c r="M15" s="5">
        <f t="shared" si="2"/>
        <v>51450</v>
      </c>
      <c r="N15" s="5">
        <f t="shared" si="3"/>
        <v>78000</v>
      </c>
      <c r="O15" s="5">
        <v>25000</v>
      </c>
      <c r="P15" s="5">
        <f t="shared" si="4"/>
        <v>223050</v>
      </c>
    </row>
    <row r="16" spans="1:17" ht="18.75" customHeight="1">
      <c r="A16" s="7">
        <v>14</v>
      </c>
      <c r="B16" s="9" t="s">
        <v>14</v>
      </c>
      <c r="C16" s="9" t="s">
        <v>26</v>
      </c>
      <c r="D16" s="9" t="s">
        <v>1</v>
      </c>
      <c r="E16" s="9" t="s">
        <v>57</v>
      </c>
      <c r="F16" s="5">
        <v>61</v>
      </c>
      <c r="G16" s="5">
        <v>4</v>
      </c>
      <c r="H16" s="5">
        <v>1</v>
      </c>
      <c r="I16" s="5">
        <f t="shared" si="0"/>
        <v>66</v>
      </c>
      <c r="J16" s="5">
        <v>2</v>
      </c>
      <c r="K16" s="5">
        <v>6</v>
      </c>
      <c r="L16" s="5">
        <f t="shared" si="1"/>
        <v>92400</v>
      </c>
      <c r="M16" s="5">
        <f t="shared" si="2"/>
        <v>69300</v>
      </c>
      <c r="N16" s="5">
        <f t="shared" si="3"/>
        <v>78000</v>
      </c>
      <c r="O16" s="5">
        <v>25000</v>
      </c>
      <c r="P16" s="5">
        <f t="shared" si="4"/>
        <v>264700</v>
      </c>
    </row>
    <row r="17" spans="1:16" ht="18.75" customHeight="1">
      <c r="A17" s="7">
        <v>15</v>
      </c>
      <c r="B17" s="9" t="s">
        <v>14</v>
      </c>
      <c r="C17" s="9" t="s">
        <v>27</v>
      </c>
      <c r="D17" s="9" t="s">
        <v>15</v>
      </c>
      <c r="E17" s="9" t="s">
        <v>57</v>
      </c>
      <c r="F17" s="5">
        <v>37</v>
      </c>
      <c r="G17" s="5">
        <v>3</v>
      </c>
      <c r="H17" s="5">
        <v>1</v>
      </c>
      <c r="I17" s="5">
        <f t="shared" si="0"/>
        <v>41</v>
      </c>
      <c r="J17" s="5">
        <v>2</v>
      </c>
      <c r="K17" s="5">
        <v>6</v>
      </c>
      <c r="L17" s="5">
        <f t="shared" si="1"/>
        <v>57400</v>
      </c>
      <c r="M17" s="5">
        <f t="shared" si="2"/>
        <v>43050</v>
      </c>
      <c r="N17" s="5">
        <f t="shared" si="3"/>
        <v>78000</v>
      </c>
      <c r="O17" s="5">
        <v>25000</v>
      </c>
      <c r="P17" s="5">
        <f t="shared" si="4"/>
        <v>203450</v>
      </c>
    </row>
    <row r="18" spans="1:16" ht="18.75" customHeight="1">
      <c r="A18" s="7">
        <v>16</v>
      </c>
      <c r="B18" s="9" t="s">
        <v>14</v>
      </c>
      <c r="C18" s="9" t="s">
        <v>25</v>
      </c>
      <c r="D18" s="9" t="s">
        <v>3</v>
      </c>
      <c r="E18" s="9" t="s">
        <v>57</v>
      </c>
      <c r="F18" s="5">
        <v>72</v>
      </c>
      <c r="G18" s="5">
        <v>5</v>
      </c>
      <c r="H18" s="5">
        <v>1</v>
      </c>
      <c r="I18" s="5">
        <f t="shared" si="0"/>
        <v>78</v>
      </c>
      <c r="J18" s="5">
        <v>2</v>
      </c>
      <c r="K18" s="5">
        <v>6</v>
      </c>
      <c r="L18" s="5">
        <f t="shared" si="1"/>
        <v>109200</v>
      </c>
      <c r="M18" s="5">
        <f t="shared" si="2"/>
        <v>81900</v>
      </c>
      <c r="N18" s="5">
        <f t="shared" si="3"/>
        <v>78000</v>
      </c>
      <c r="O18" s="5">
        <v>25000</v>
      </c>
      <c r="P18" s="5">
        <f t="shared" si="4"/>
        <v>294100</v>
      </c>
    </row>
    <row r="19" spans="1:16" ht="18.75" customHeight="1">
      <c r="A19" s="7">
        <v>17</v>
      </c>
      <c r="B19" s="9" t="s">
        <v>14</v>
      </c>
      <c r="C19" s="9" t="s">
        <v>29</v>
      </c>
      <c r="D19" s="9" t="s">
        <v>16</v>
      </c>
      <c r="E19" s="9" t="s">
        <v>57</v>
      </c>
      <c r="F19" s="5">
        <v>84</v>
      </c>
      <c r="G19" s="5">
        <v>6</v>
      </c>
      <c r="H19" s="5">
        <v>1</v>
      </c>
      <c r="I19" s="5">
        <f t="shared" si="0"/>
        <v>91</v>
      </c>
      <c r="J19" s="5">
        <v>3</v>
      </c>
      <c r="K19" s="5">
        <v>6</v>
      </c>
      <c r="L19" s="5">
        <f t="shared" si="1"/>
        <v>127400</v>
      </c>
      <c r="M19" s="5">
        <f t="shared" si="2"/>
        <v>95550</v>
      </c>
      <c r="N19" s="5">
        <f t="shared" si="3"/>
        <v>117000</v>
      </c>
      <c r="O19" s="5">
        <v>25000</v>
      </c>
      <c r="P19" s="5">
        <f t="shared" si="4"/>
        <v>364950</v>
      </c>
    </row>
    <row r="20" spans="1:16" ht="18.75" customHeight="1">
      <c r="A20" s="7">
        <v>18</v>
      </c>
      <c r="B20" s="9" t="s">
        <v>13</v>
      </c>
      <c r="C20" s="9" t="s">
        <v>26</v>
      </c>
      <c r="D20" s="9" t="s">
        <v>1</v>
      </c>
      <c r="E20" s="9" t="s">
        <v>57</v>
      </c>
      <c r="F20" s="5">
        <v>32</v>
      </c>
      <c r="G20" s="5">
        <v>2</v>
      </c>
      <c r="H20" s="5">
        <v>1</v>
      </c>
      <c r="I20" s="5">
        <f t="shared" si="0"/>
        <v>35</v>
      </c>
      <c r="J20" s="5">
        <v>1</v>
      </c>
      <c r="K20" s="5">
        <v>6</v>
      </c>
      <c r="L20" s="5">
        <f t="shared" si="1"/>
        <v>49000</v>
      </c>
      <c r="M20" s="5">
        <f t="shared" si="2"/>
        <v>36750</v>
      </c>
      <c r="N20" s="5">
        <f t="shared" si="3"/>
        <v>39000</v>
      </c>
      <c r="O20" s="5">
        <v>25000</v>
      </c>
      <c r="P20" s="5">
        <f t="shared" si="4"/>
        <v>149750</v>
      </c>
    </row>
    <row r="21" spans="1:16" ht="18.75" customHeight="1">
      <c r="A21" s="7">
        <v>19</v>
      </c>
      <c r="B21" s="9" t="s">
        <v>13</v>
      </c>
      <c r="C21" s="9" t="s">
        <v>27</v>
      </c>
      <c r="D21" s="9" t="s">
        <v>7</v>
      </c>
      <c r="E21" s="9" t="s">
        <v>57</v>
      </c>
      <c r="F21" s="5">
        <v>22</v>
      </c>
      <c r="G21" s="5">
        <v>2</v>
      </c>
      <c r="H21" s="5">
        <v>1</v>
      </c>
      <c r="I21" s="5">
        <f t="shared" si="0"/>
        <v>25</v>
      </c>
      <c r="J21" s="5">
        <v>1</v>
      </c>
      <c r="K21" s="5">
        <v>6</v>
      </c>
      <c r="L21" s="5">
        <f t="shared" si="1"/>
        <v>35000</v>
      </c>
      <c r="M21" s="5">
        <f t="shared" si="2"/>
        <v>26250</v>
      </c>
      <c r="N21" s="5">
        <f t="shared" si="3"/>
        <v>39000</v>
      </c>
      <c r="O21" s="5">
        <v>25000</v>
      </c>
      <c r="P21" s="5">
        <f t="shared" si="4"/>
        <v>125250</v>
      </c>
    </row>
    <row r="22" spans="1:16" ht="18.75" customHeight="1">
      <c r="A22" s="7">
        <v>20</v>
      </c>
      <c r="B22" s="9" t="s">
        <v>28</v>
      </c>
      <c r="C22" s="9" t="s">
        <v>25</v>
      </c>
      <c r="D22" s="9" t="s">
        <v>3</v>
      </c>
      <c r="E22" s="9" t="s">
        <v>57</v>
      </c>
      <c r="F22" s="5">
        <v>67</v>
      </c>
      <c r="G22" s="5">
        <v>5</v>
      </c>
      <c r="H22" s="5">
        <v>1</v>
      </c>
      <c r="I22" s="5">
        <f t="shared" si="0"/>
        <v>73</v>
      </c>
      <c r="J22" s="5">
        <v>2</v>
      </c>
      <c r="K22" s="5">
        <v>6</v>
      </c>
      <c r="L22" s="5">
        <f t="shared" si="1"/>
        <v>102200</v>
      </c>
      <c r="M22" s="5">
        <f t="shared" si="2"/>
        <v>76650</v>
      </c>
      <c r="N22" s="5">
        <f t="shared" si="3"/>
        <v>78000</v>
      </c>
      <c r="O22" s="5">
        <v>25000</v>
      </c>
      <c r="P22" s="5">
        <f t="shared" si="4"/>
        <v>281850</v>
      </c>
    </row>
    <row r="23" spans="1:16" ht="18.75" customHeight="1">
      <c r="A23" s="7">
        <v>21</v>
      </c>
      <c r="B23" s="9" t="s">
        <v>19</v>
      </c>
      <c r="C23" s="9" t="s">
        <v>8</v>
      </c>
      <c r="D23" s="2" t="s">
        <v>1</v>
      </c>
      <c r="E23" s="9" t="s">
        <v>57</v>
      </c>
      <c r="F23" s="5">
        <v>17</v>
      </c>
      <c r="G23" s="5">
        <v>1</v>
      </c>
      <c r="H23" s="5">
        <v>1</v>
      </c>
      <c r="I23" s="5">
        <f t="shared" si="0"/>
        <v>19</v>
      </c>
      <c r="J23" s="5">
        <v>1</v>
      </c>
      <c r="K23" s="5">
        <v>6</v>
      </c>
      <c r="L23" s="5">
        <f t="shared" si="1"/>
        <v>26600</v>
      </c>
      <c r="M23" s="5">
        <f t="shared" si="2"/>
        <v>19950</v>
      </c>
      <c r="N23" s="5">
        <f t="shared" si="3"/>
        <v>39000</v>
      </c>
      <c r="O23" s="5">
        <v>25000</v>
      </c>
      <c r="P23" s="5">
        <f t="shared" si="4"/>
        <v>110550</v>
      </c>
    </row>
    <row r="24" spans="1:16" ht="18.75" customHeight="1">
      <c r="A24" s="7">
        <v>22</v>
      </c>
      <c r="B24" s="9" t="s">
        <v>19</v>
      </c>
      <c r="C24" s="9" t="s">
        <v>9</v>
      </c>
      <c r="D24" s="2" t="s">
        <v>42</v>
      </c>
      <c r="E24" s="9" t="s">
        <v>57</v>
      </c>
      <c r="F24" s="5">
        <v>21</v>
      </c>
      <c r="G24" s="5">
        <v>1</v>
      </c>
      <c r="H24" s="5">
        <v>1</v>
      </c>
      <c r="I24" s="5">
        <f t="shared" si="0"/>
        <v>23</v>
      </c>
      <c r="J24" s="5">
        <v>1</v>
      </c>
      <c r="K24" s="5">
        <v>6</v>
      </c>
      <c r="L24" s="5">
        <f t="shared" si="1"/>
        <v>32200</v>
      </c>
      <c r="M24" s="5">
        <f t="shared" si="2"/>
        <v>24150</v>
      </c>
      <c r="N24" s="5">
        <f t="shared" si="3"/>
        <v>39000</v>
      </c>
      <c r="O24" s="5">
        <v>25000</v>
      </c>
      <c r="P24" s="5">
        <f t="shared" si="4"/>
        <v>120350</v>
      </c>
    </row>
    <row r="25" spans="1:16" ht="18.75" customHeight="1">
      <c r="A25" s="7">
        <v>23</v>
      </c>
      <c r="B25" s="7" t="s">
        <v>30</v>
      </c>
      <c r="C25" s="9" t="s">
        <v>26</v>
      </c>
      <c r="D25" s="9" t="s">
        <v>1</v>
      </c>
      <c r="E25" s="9" t="s">
        <v>57</v>
      </c>
      <c r="F25" s="5">
        <v>42</v>
      </c>
      <c r="G25" s="5">
        <v>3</v>
      </c>
      <c r="H25" s="5">
        <v>1</v>
      </c>
      <c r="I25" s="5">
        <f t="shared" si="0"/>
        <v>46</v>
      </c>
      <c r="J25" s="5">
        <v>2</v>
      </c>
      <c r="K25" s="5">
        <v>6</v>
      </c>
      <c r="L25" s="5">
        <f t="shared" si="1"/>
        <v>64400</v>
      </c>
      <c r="M25" s="5">
        <f t="shared" si="2"/>
        <v>48300</v>
      </c>
      <c r="N25" s="5">
        <f t="shared" si="3"/>
        <v>78000</v>
      </c>
      <c r="O25" s="5">
        <v>25000</v>
      </c>
      <c r="P25" s="5">
        <f t="shared" si="4"/>
        <v>215700</v>
      </c>
    </row>
    <row r="26" spans="1:16" ht="18.75" customHeight="1">
      <c r="A26" s="7">
        <v>24</v>
      </c>
      <c r="B26" s="7" t="s">
        <v>30</v>
      </c>
      <c r="C26" s="9" t="s">
        <v>27</v>
      </c>
      <c r="D26" s="2" t="s">
        <v>2</v>
      </c>
      <c r="E26" s="9" t="s">
        <v>57</v>
      </c>
      <c r="F26" s="5">
        <v>60</v>
      </c>
      <c r="G26" s="5">
        <v>4</v>
      </c>
      <c r="H26" s="5">
        <v>1</v>
      </c>
      <c r="I26" s="5">
        <f t="shared" si="0"/>
        <v>65</v>
      </c>
      <c r="J26" s="5">
        <v>2</v>
      </c>
      <c r="K26" s="5">
        <v>6</v>
      </c>
      <c r="L26" s="5">
        <f t="shared" si="1"/>
        <v>91000</v>
      </c>
      <c r="M26" s="5">
        <f t="shared" si="2"/>
        <v>68250</v>
      </c>
      <c r="N26" s="5">
        <f t="shared" si="3"/>
        <v>78000</v>
      </c>
      <c r="O26" s="5">
        <v>25000</v>
      </c>
      <c r="P26" s="5">
        <f t="shared" si="4"/>
        <v>262250</v>
      </c>
    </row>
    <row r="27" spans="1:16" ht="18.75" customHeight="1">
      <c r="A27" s="7">
        <v>25</v>
      </c>
      <c r="B27" s="7" t="s">
        <v>30</v>
      </c>
      <c r="C27" s="9" t="s">
        <v>25</v>
      </c>
      <c r="D27" s="9" t="s">
        <v>3</v>
      </c>
      <c r="E27" s="9" t="s">
        <v>57</v>
      </c>
      <c r="F27" s="5">
        <v>42</v>
      </c>
      <c r="G27" s="5">
        <v>3</v>
      </c>
      <c r="H27" s="5">
        <v>1</v>
      </c>
      <c r="I27" s="5">
        <f t="shared" si="0"/>
        <v>46</v>
      </c>
      <c r="J27" s="5">
        <v>2</v>
      </c>
      <c r="K27" s="5">
        <v>6</v>
      </c>
      <c r="L27" s="5">
        <f t="shared" si="1"/>
        <v>64400</v>
      </c>
      <c r="M27" s="5">
        <f t="shared" si="2"/>
        <v>48300</v>
      </c>
      <c r="N27" s="5">
        <f t="shared" si="3"/>
        <v>78000</v>
      </c>
      <c r="O27" s="5">
        <v>25000</v>
      </c>
      <c r="P27" s="5">
        <f t="shared" si="4"/>
        <v>215700</v>
      </c>
    </row>
    <row r="28" spans="1:16" ht="16.5">
      <c r="A28" s="7">
        <v>26</v>
      </c>
      <c r="B28" s="7" t="s">
        <v>30</v>
      </c>
      <c r="C28" s="9" t="s">
        <v>29</v>
      </c>
      <c r="D28" s="2" t="s">
        <v>4</v>
      </c>
      <c r="E28" s="9" t="s">
        <v>57</v>
      </c>
      <c r="F28" s="5">
        <v>49</v>
      </c>
      <c r="G28" s="5">
        <v>3</v>
      </c>
      <c r="H28" s="5">
        <v>1</v>
      </c>
      <c r="I28" s="5">
        <f t="shared" si="0"/>
        <v>53</v>
      </c>
      <c r="J28" s="5">
        <v>2</v>
      </c>
      <c r="K28" s="5">
        <v>6</v>
      </c>
      <c r="L28" s="5">
        <f t="shared" si="1"/>
        <v>74200</v>
      </c>
      <c r="M28" s="5">
        <f t="shared" si="2"/>
        <v>55650</v>
      </c>
      <c r="N28" s="5">
        <f t="shared" si="3"/>
        <v>78000</v>
      </c>
      <c r="O28" s="5">
        <v>25000</v>
      </c>
      <c r="P28" s="5">
        <f t="shared" si="4"/>
        <v>232850</v>
      </c>
    </row>
    <row r="29" spans="1:16" ht="18.75" customHeight="1">
      <c r="A29" s="7">
        <v>27</v>
      </c>
      <c r="B29" s="7" t="s">
        <v>5</v>
      </c>
      <c r="C29" s="7" t="s">
        <v>26</v>
      </c>
      <c r="D29" s="7" t="s">
        <v>1</v>
      </c>
      <c r="E29" s="9" t="s">
        <v>57</v>
      </c>
      <c r="F29" s="5">
        <v>16</v>
      </c>
      <c r="G29" s="5">
        <v>1</v>
      </c>
      <c r="H29" s="5">
        <v>1</v>
      </c>
      <c r="I29" s="5">
        <f t="shared" si="0"/>
        <v>18</v>
      </c>
      <c r="J29" s="5">
        <v>1</v>
      </c>
      <c r="K29" s="5">
        <v>4</v>
      </c>
      <c r="L29" s="5">
        <f t="shared" si="1"/>
        <v>25200</v>
      </c>
      <c r="M29" s="5">
        <f t="shared" si="2"/>
        <v>18900</v>
      </c>
      <c r="N29" s="5">
        <f t="shared" si="3"/>
        <v>39000</v>
      </c>
      <c r="O29" s="5">
        <v>21000</v>
      </c>
      <c r="P29" s="5">
        <f t="shared" si="4"/>
        <v>104100</v>
      </c>
    </row>
    <row r="30" spans="1:16" ht="16.5">
      <c r="A30" s="7">
        <v>28</v>
      </c>
      <c r="B30" s="7" t="s">
        <v>5</v>
      </c>
      <c r="C30" s="7" t="s">
        <v>27</v>
      </c>
      <c r="D30" s="7" t="s">
        <v>2</v>
      </c>
      <c r="E30" s="9" t="s">
        <v>57</v>
      </c>
      <c r="F30" s="5">
        <v>16</v>
      </c>
      <c r="G30" s="5">
        <v>1</v>
      </c>
      <c r="H30" s="5">
        <v>1</v>
      </c>
      <c r="I30" s="5">
        <f t="shared" si="0"/>
        <v>18</v>
      </c>
      <c r="J30" s="5">
        <v>1</v>
      </c>
      <c r="K30" s="5">
        <v>4</v>
      </c>
      <c r="L30" s="5">
        <f t="shared" si="1"/>
        <v>25200</v>
      </c>
      <c r="M30" s="5">
        <f t="shared" si="2"/>
        <v>18900</v>
      </c>
      <c r="N30" s="5">
        <f t="shared" si="3"/>
        <v>39000</v>
      </c>
      <c r="O30" s="5">
        <v>21000</v>
      </c>
      <c r="P30" s="5">
        <f t="shared" si="4"/>
        <v>104100</v>
      </c>
    </row>
    <row r="31" spans="1:16" ht="18.75" customHeight="1">
      <c r="A31" s="7">
        <v>29</v>
      </c>
      <c r="B31" s="7" t="s">
        <v>5</v>
      </c>
      <c r="C31" s="7" t="s">
        <v>27</v>
      </c>
      <c r="D31" s="7" t="s">
        <v>6</v>
      </c>
      <c r="E31" s="9" t="s">
        <v>57</v>
      </c>
      <c r="F31" s="5">
        <v>16</v>
      </c>
      <c r="G31" s="5">
        <v>1</v>
      </c>
      <c r="H31" s="5">
        <v>1</v>
      </c>
      <c r="I31" s="5">
        <f t="shared" si="0"/>
        <v>18</v>
      </c>
      <c r="J31" s="5">
        <v>1</v>
      </c>
      <c r="K31" s="5">
        <v>4</v>
      </c>
      <c r="L31" s="5">
        <f t="shared" si="1"/>
        <v>25200</v>
      </c>
      <c r="M31" s="5">
        <f t="shared" si="2"/>
        <v>18900</v>
      </c>
      <c r="N31" s="5">
        <f t="shared" si="3"/>
        <v>39000</v>
      </c>
      <c r="O31" s="5">
        <v>21000</v>
      </c>
      <c r="P31" s="5">
        <f t="shared" si="4"/>
        <v>104100</v>
      </c>
    </row>
    <row r="32" spans="1:16" ht="18.75" customHeight="1">
      <c r="A32" s="7">
        <v>30</v>
      </c>
      <c r="B32" s="7" t="s">
        <v>5</v>
      </c>
      <c r="C32" s="7" t="s">
        <v>25</v>
      </c>
      <c r="D32" s="7" t="s">
        <v>3</v>
      </c>
      <c r="E32" s="9" t="s">
        <v>57</v>
      </c>
      <c r="F32" s="5">
        <v>16</v>
      </c>
      <c r="G32" s="5">
        <v>1</v>
      </c>
      <c r="H32" s="5">
        <v>1</v>
      </c>
      <c r="I32" s="5">
        <f t="shared" si="0"/>
        <v>18</v>
      </c>
      <c r="J32" s="5">
        <v>1</v>
      </c>
      <c r="K32" s="5">
        <v>4</v>
      </c>
      <c r="L32" s="5">
        <f t="shared" si="1"/>
        <v>25200</v>
      </c>
      <c r="M32" s="5">
        <f t="shared" si="2"/>
        <v>18900</v>
      </c>
      <c r="N32" s="5">
        <f t="shared" si="3"/>
        <v>39000</v>
      </c>
      <c r="O32" s="5">
        <v>21000</v>
      </c>
      <c r="P32" s="5">
        <f t="shared" si="4"/>
        <v>104100</v>
      </c>
    </row>
    <row r="33" spans="1:16" ht="18.75" customHeight="1">
      <c r="A33" s="7">
        <v>31</v>
      </c>
      <c r="B33" s="7" t="s">
        <v>5</v>
      </c>
      <c r="C33" s="7" t="s">
        <v>29</v>
      </c>
      <c r="D33" s="7" t="s">
        <v>4</v>
      </c>
      <c r="E33" s="9" t="s">
        <v>57</v>
      </c>
      <c r="F33" s="5">
        <v>16</v>
      </c>
      <c r="G33" s="5">
        <v>1</v>
      </c>
      <c r="H33" s="5">
        <v>1</v>
      </c>
      <c r="I33" s="5">
        <f t="shared" si="0"/>
        <v>18</v>
      </c>
      <c r="J33" s="5">
        <v>1</v>
      </c>
      <c r="K33" s="5">
        <v>4</v>
      </c>
      <c r="L33" s="5">
        <f t="shared" si="1"/>
        <v>25200</v>
      </c>
      <c r="M33" s="5">
        <f t="shared" si="2"/>
        <v>18900</v>
      </c>
      <c r="N33" s="5">
        <f t="shared" si="3"/>
        <v>39000</v>
      </c>
      <c r="O33" s="5">
        <v>21000</v>
      </c>
      <c r="P33" s="5">
        <f t="shared" si="4"/>
        <v>104100</v>
      </c>
    </row>
    <row r="34" spans="1:16" ht="18.75" customHeight="1">
      <c r="A34" s="7">
        <v>32</v>
      </c>
      <c r="B34" s="7" t="s">
        <v>5</v>
      </c>
      <c r="C34" s="7" t="s">
        <v>29</v>
      </c>
      <c r="D34" s="9" t="s">
        <v>21</v>
      </c>
      <c r="E34" s="9" t="s">
        <v>57</v>
      </c>
      <c r="F34" s="5">
        <v>16</v>
      </c>
      <c r="G34" s="5">
        <v>1</v>
      </c>
      <c r="H34" s="5">
        <v>1</v>
      </c>
      <c r="I34" s="5">
        <f t="shared" si="0"/>
        <v>18</v>
      </c>
      <c r="J34" s="5">
        <v>1</v>
      </c>
      <c r="K34" s="5">
        <v>4</v>
      </c>
      <c r="L34" s="5">
        <f t="shared" si="1"/>
        <v>25200</v>
      </c>
      <c r="M34" s="5">
        <f t="shared" si="2"/>
        <v>18900</v>
      </c>
      <c r="N34" s="5">
        <f t="shared" si="3"/>
        <v>39000</v>
      </c>
      <c r="O34" s="5">
        <v>21000</v>
      </c>
      <c r="P34" s="5">
        <f t="shared" si="4"/>
        <v>104100</v>
      </c>
    </row>
    <row r="35" spans="1:16" ht="18.75" customHeight="1">
      <c r="A35" s="7">
        <v>33</v>
      </c>
      <c r="B35" s="7" t="s">
        <v>58</v>
      </c>
      <c r="C35" s="9" t="s">
        <v>59</v>
      </c>
      <c r="D35" s="6" t="s">
        <v>3</v>
      </c>
      <c r="E35" s="9" t="s">
        <v>57</v>
      </c>
      <c r="F35" s="5">
        <v>6</v>
      </c>
      <c r="G35" s="5">
        <v>1</v>
      </c>
      <c r="H35" s="5">
        <v>1</v>
      </c>
      <c r="I35" s="5">
        <f t="shared" si="0"/>
        <v>8</v>
      </c>
      <c r="J35" s="5">
        <v>1</v>
      </c>
      <c r="K35" s="5">
        <v>0</v>
      </c>
      <c r="L35" s="5">
        <f t="shared" si="1"/>
        <v>11200</v>
      </c>
      <c r="M35" s="5">
        <f t="shared" si="2"/>
        <v>8400</v>
      </c>
      <c r="N35" s="5">
        <f t="shared" si="3"/>
        <v>39000</v>
      </c>
      <c r="O35" s="5">
        <v>0</v>
      </c>
      <c r="P35" s="5">
        <f t="shared" si="4"/>
        <v>58600</v>
      </c>
    </row>
    <row r="36" spans="1:16" ht="18.75" customHeight="1">
      <c r="A36" s="7">
        <v>34</v>
      </c>
      <c r="B36" s="7" t="s">
        <v>58</v>
      </c>
      <c r="C36" s="9" t="s">
        <v>60</v>
      </c>
      <c r="D36" s="6" t="s">
        <v>61</v>
      </c>
      <c r="E36" s="9" t="s">
        <v>57</v>
      </c>
      <c r="F36" s="5">
        <v>6</v>
      </c>
      <c r="G36" s="5">
        <v>1</v>
      </c>
      <c r="H36" s="5">
        <v>1</v>
      </c>
      <c r="I36" s="5">
        <f t="shared" si="0"/>
        <v>8</v>
      </c>
      <c r="J36" s="5">
        <v>1</v>
      </c>
      <c r="K36" s="5">
        <v>0</v>
      </c>
      <c r="L36" s="5">
        <f t="shared" si="1"/>
        <v>11200</v>
      </c>
      <c r="M36" s="5">
        <f t="shared" si="2"/>
        <v>8400</v>
      </c>
      <c r="N36" s="5">
        <f t="shared" si="3"/>
        <v>39000</v>
      </c>
      <c r="O36" s="5">
        <v>0</v>
      </c>
      <c r="P36" s="5">
        <f t="shared" si="4"/>
        <v>58600</v>
      </c>
    </row>
    <row r="37" spans="1:16" ht="18.75" customHeight="1">
      <c r="A37" s="7">
        <v>35</v>
      </c>
      <c r="B37" s="7" t="s">
        <v>62</v>
      </c>
      <c r="C37" s="9" t="s">
        <v>60</v>
      </c>
      <c r="D37" s="6" t="s">
        <v>16</v>
      </c>
      <c r="E37" s="9" t="s">
        <v>57</v>
      </c>
      <c r="F37" s="5">
        <v>6</v>
      </c>
      <c r="G37" s="5">
        <v>1</v>
      </c>
      <c r="H37" s="5">
        <v>1</v>
      </c>
      <c r="I37" s="5">
        <f t="shared" si="0"/>
        <v>8</v>
      </c>
      <c r="J37" s="5">
        <v>1</v>
      </c>
      <c r="K37" s="5">
        <v>0</v>
      </c>
      <c r="L37" s="5">
        <f t="shared" si="1"/>
        <v>11200</v>
      </c>
      <c r="M37" s="5">
        <f t="shared" si="2"/>
        <v>8400</v>
      </c>
      <c r="N37" s="5">
        <f t="shared" si="3"/>
        <v>39000</v>
      </c>
      <c r="O37" s="5">
        <v>0</v>
      </c>
      <c r="P37" s="5">
        <f t="shared" si="4"/>
        <v>58600</v>
      </c>
    </row>
    <row r="38" spans="1:16" ht="40.5" customHeight="1">
      <c r="A38" s="20" t="s">
        <v>68</v>
      </c>
      <c r="B38" s="20"/>
      <c r="C38" s="20"/>
      <c r="D38" s="20"/>
      <c r="E38" s="20"/>
      <c r="F38" s="5">
        <f>SUM(F4:F37)</f>
        <v>1015</v>
      </c>
      <c r="G38" s="5">
        <f t="shared" ref="G38:I38" si="5">SUM(G4:G37)</f>
        <v>74</v>
      </c>
      <c r="H38" s="5">
        <f t="shared" si="5"/>
        <v>34</v>
      </c>
      <c r="I38" s="5">
        <f t="shared" si="5"/>
        <v>1123</v>
      </c>
      <c r="J38" s="5">
        <f>SUM(J4:J37)</f>
        <v>47</v>
      </c>
      <c r="K38" s="11" t="s">
        <v>69</v>
      </c>
      <c r="L38" s="5">
        <f>SUM(L4:L37)</f>
        <v>1572200</v>
      </c>
      <c r="M38" s="5">
        <f t="shared" ref="M38:O38" si="6">SUM(M4:M37)</f>
        <v>1179150</v>
      </c>
      <c r="N38" s="5">
        <f t="shared" si="6"/>
        <v>1833000</v>
      </c>
      <c r="O38" s="5">
        <f t="shared" si="6"/>
        <v>539000</v>
      </c>
      <c r="P38" s="5">
        <f>SUM(L38:O38)</f>
        <v>5123350</v>
      </c>
    </row>
    <row r="39" spans="1:16" ht="182.25" customHeight="1">
      <c r="A39" s="19" t="s">
        <v>73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</sheetData>
  <mergeCells count="14">
    <mergeCell ref="A39:P39"/>
    <mergeCell ref="A38:E38"/>
    <mergeCell ref="J2:J3"/>
    <mergeCell ref="K2:K3"/>
    <mergeCell ref="A1:P1"/>
    <mergeCell ref="O2:O3"/>
    <mergeCell ref="P2:P3"/>
    <mergeCell ref="F2:H2"/>
    <mergeCell ref="I2:I3"/>
    <mergeCell ref="A2:A3"/>
    <mergeCell ref="B2:B3"/>
    <mergeCell ref="C2:C3"/>
    <mergeCell ref="D2:D3"/>
    <mergeCell ref="E2:E3"/>
  </mergeCells>
  <phoneticPr fontId="3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「團體組」補助經費一覽表</vt:lpstr>
      <vt:lpstr>「團體組」補助經費細目表</vt:lpstr>
      <vt:lpstr>「團體組」補助經費細目表!Print_Area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2022-12-28T08:11:27Z</cp:lastPrinted>
  <dcterms:created xsi:type="dcterms:W3CDTF">2019-12-16T01:06:53Z</dcterms:created>
  <dcterms:modified xsi:type="dcterms:W3CDTF">2023-01-07T09:17:26Z</dcterms:modified>
</cp:coreProperties>
</file>