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0208\Desktop\"/>
    </mc:Choice>
  </mc:AlternateContent>
  <xr:revisionPtr revIDLastSave="0" documentId="13_ncr:1_{B22F53B1-8B99-4B3D-910E-ED36BF71885D}" xr6:coauthVersionLast="47" xr6:coauthVersionMax="47" xr10:uidLastSave="{00000000-0000-0000-0000-000000000000}"/>
  <bookViews>
    <workbookView xWindow="-109" yWindow="-109" windowWidth="26301" windowHeight="14305" activeTab="1" xr2:uid="{00000000-000D-0000-FFFF-FFFF00000000}"/>
  </bookViews>
  <sheets>
    <sheet name="一般及偏遠30人" sheetId="11" r:id="rId1"/>
    <sheet name="偏遠31人以上" sheetId="12" r:id="rId2"/>
  </sheets>
  <definedNames>
    <definedName name="_xlnm._FilterDatabase" localSheetId="1" hidden="1">偏遠31人以上!$A$5:$P$51</definedName>
    <definedName name="_xlnm.Print_Titles" localSheetId="0">一般及偏遠30人!$1:$5</definedName>
    <definedName name="_xlnm.Print_Titles" localSheetId="1">偏遠31人以上!$1:$5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2" l="1"/>
  <c r="M11" i="12"/>
  <c r="M15" i="12"/>
  <c r="J54" i="11"/>
  <c r="J55" i="11"/>
  <c r="J56" i="11"/>
  <c r="J57" i="11"/>
  <c r="J58" i="11"/>
  <c r="J59" i="11"/>
  <c r="J60" i="11"/>
  <c r="J61" i="11"/>
  <c r="J62" i="11"/>
  <c r="G63" i="11" l="1"/>
  <c r="J8" i="11" l="1"/>
  <c r="F50" i="12" l="1"/>
  <c r="M7" i="12" l="1"/>
  <c r="M8" i="12"/>
  <c r="M9" i="12"/>
  <c r="M10" i="12"/>
  <c r="M12" i="12"/>
  <c r="M13" i="12"/>
  <c r="M14" i="12"/>
  <c r="M16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6" i="12"/>
  <c r="J7" i="11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6" i="11"/>
  <c r="F66" i="11" l="1"/>
  <c r="N63" i="11" l="1"/>
  <c r="N36" i="11" l="1"/>
  <c r="Q36" i="11" s="1"/>
  <c r="I63" i="11"/>
  <c r="M63" i="11"/>
  <c r="H63" i="11"/>
  <c r="F63" i="11"/>
  <c r="E63" i="11"/>
  <c r="D63" i="11"/>
  <c r="J66" i="11" l="1"/>
  <c r="L50" i="12" l="1"/>
  <c r="K50" i="12"/>
  <c r="J50" i="12"/>
  <c r="I50" i="12"/>
  <c r="H50" i="12"/>
  <c r="G50" i="12"/>
  <c r="E50" i="12"/>
  <c r="D50" i="12"/>
  <c r="G52" i="12" l="1"/>
  <c r="J63" i="11"/>
  <c r="M50" i="12"/>
</calcChain>
</file>

<file path=xl/sharedStrings.xml><?xml version="1.0" encoding="utf-8"?>
<sst xmlns="http://schemas.openxmlformats.org/spreadsheetml/2006/main" count="349" uniqueCount="199">
  <si>
    <t>校   名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</si>
  <si>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</si>
  <si>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</si>
  <si>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</si>
  <si>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</si>
  <si>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</si>
  <si>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</si>
  <si>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</si>
  <si>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</si>
  <si>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</si>
  <si>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</si>
  <si>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</si>
  <si>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</si>
  <si>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</si>
  <si>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</si>
  <si>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</si>
  <si>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</si>
  <si>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</si>
  <si>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</si>
  <si>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</si>
  <si>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</si>
  <si>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</si>
  <si>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</si>
  <si>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</si>
  <si>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</si>
  <si>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</si>
  <si>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</si>
  <si>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</si>
  <si>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</si>
  <si>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</si>
  <si>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</si>
  <si>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</si>
  <si>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</si>
  <si>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</si>
  <si>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</si>
  <si>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</si>
  <si>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</si>
  <si>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</si>
  <si>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</si>
  <si>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</si>
  <si>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</si>
  <si>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</si>
  <si>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</si>
  <si>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</si>
  <si>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</si>
  <si>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</si>
  <si>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</si>
  <si>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</si>
  <si>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</si>
  <si>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</si>
  <si>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</si>
  <si>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</si>
  <si>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</si>
  <si>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</si>
  <si>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</si>
  <si>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670富里國小 </t>
  </si>
  <si>
    <t xml:space="preserve"> 671萬寧國小 </t>
  </si>
  <si>
    <t xml:space="preserve"> 672永豐國小 </t>
  </si>
  <si>
    <t xml:space="preserve"> 674東竹國小 </t>
  </si>
  <si>
    <t xml:space="preserve"> 675東里國小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</si>
  <si>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</si>
  <si>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</si>
  <si>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</si>
  <si>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</si>
  <si>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</si>
  <si>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</si>
  <si>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</si>
  <si>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</si>
  <si>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</si>
  <si>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</si>
  <si>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</si>
  <si>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</si>
  <si>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</si>
  <si>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</si>
  <si>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</si>
  <si>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696卓溪國小 </t>
  </si>
  <si>
    <t xml:space="preserve"> 697崙山國小 </t>
  </si>
  <si>
    <t xml:space="preserve"> 698太平國小 </t>
  </si>
  <si>
    <t xml:space="preserve"> 700古風國小 </t>
  </si>
  <si>
    <t xml:space="preserve"> 701立山國小 </t>
  </si>
  <si>
    <t xml:space="preserve"> 703卓楓國小 </t>
  </si>
  <si>
    <t xml:space="preserve"> 708西寶國小 </t>
  </si>
  <si>
    <t>總   計</t>
  </si>
  <si>
    <t>序號</t>
    <phoneticPr fontId="3" type="noConversion"/>
  </si>
  <si>
    <t xml:space="preserve"> 605中正國小 </t>
    <phoneticPr fontId="3" type="noConversion"/>
  </si>
  <si>
    <t xml:space="preserve"> 611鑄強國小 </t>
    <phoneticPr fontId="2" type="noConversion"/>
  </si>
  <si>
    <t xml:space="preserve"> 617吉安國小 </t>
    <phoneticPr fontId="2" type="noConversion"/>
  </si>
  <si>
    <t xml:space="preserve"> 618宜昌國小 </t>
    <phoneticPr fontId="2" type="noConversion"/>
  </si>
  <si>
    <t xml:space="preserve"> 707中原國小 </t>
    <phoneticPr fontId="3" type="noConversion"/>
  </si>
  <si>
    <t>國教署專案經費增置員額1名。</t>
    <phoneticPr fontId="2" type="noConversion"/>
  </si>
  <si>
    <t>編餘缺增置員額-協助全縣教育行政業務(B)</t>
    <phoneticPr fontId="3" type="noConversion"/>
  </si>
  <si>
    <t>備註</t>
    <phoneticPr fontId="3" type="noConversion"/>
  </si>
  <si>
    <t xml:space="preserve"> 687景美國小 </t>
    <phoneticPr fontId="2" type="noConversion"/>
  </si>
  <si>
    <t>偏遠</t>
    <phoneticPr fontId="2" type="noConversion"/>
  </si>
  <si>
    <t>特偏</t>
    <phoneticPr fontId="2" type="noConversion"/>
  </si>
  <si>
    <t>極偏</t>
    <phoneticPr fontId="2" type="noConversion"/>
  </si>
  <si>
    <t xml:space="preserve"> 659源城國小 </t>
    <phoneticPr fontId="2" type="noConversion"/>
  </si>
  <si>
    <t>一般</t>
    <phoneticPr fontId="2" type="noConversion"/>
  </si>
  <si>
    <t>偏遠增置員額</t>
    <phoneticPr fontId="3" type="noConversion"/>
  </si>
  <si>
    <t xml:space="preserve">學校類型
</t>
    <phoneticPr fontId="3" type="noConversion"/>
  </si>
  <si>
    <t>非山非市</t>
    <phoneticPr fontId="2" type="noConversion"/>
  </si>
  <si>
    <t>學校類型</t>
    <phoneticPr fontId="3" type="noConversion"/>
  </si>
  <si>
    <t>1.65名編制員額數(A)</t>
    <phoneticPr fontId="3" type="noConversion"/>
  </si>
  <si>
    <t xml:space="preserve"> 673學田國小</t>
    <phoneticPr fontId="2" type="noConversion"/>
  </si>
  <si>
    <t>協助全縣教育行政業務(D )</t>
    <phoneticPr fontId="3" type="noConversion"/>
  </si>
  <si>
    <r>
      <t>普通班教師員額編制初核合計</t>
    </r>
    <r>
      <rPr>
        <sz val="11"/>
        <rFont val="新細明體"/>
        <family val="1"/>
        <charset val="136"/>
      </rPr>
      <t>(I)=(A)+(B)+(C)+(D)+(E)+(F)+(G)+(H)</t>
    </r>
    <phoneticPr fontId="3" type="noConversion"/>
  </si>
  <si>
    <t>教師鐘點節數</t>
    <phoneticPr fontId="2" type="noConversion"/>
  </si>
  <si>
    <t xml:space="preserve"> 676明里國小 </t>
    <phoneticPr fontId="2" type="noConversion"/>
  </si>
  <si>
    <t xml:space="preserve"> 669高寮國小 </t>
    <phoneticPr fontId="2" type="noConversion"/>
  </si>
  <si>
    <t>控管改支鐘點(每週至多40節)
(C)</t>
    <phoneticPr fontId="3" type="noConversion"/>
  </si>
  <si>
    <t>偏遠增置員額(F)</t>
    <phoneticPr fontId="3" type="noConversion"/>
  </si>
  <si>
    <t>偏遠增置員額-英語共聘(G)</t>
    <phoneticPr fontId="3" type="noConversion"/>
  </si>
  <si>
    <t>控管改支鐘點(每週至多40節)
(H)</t>
    <phoneticPr fontId="3" type="noConversion"/>
  </si>
  <si>
    <t xml:space="preserve"> 706大興國小</t>
    <phoneticPr fontId="2" type="noConversion"/>
  </si>
  <si>
    <t xml:space="preserve"> 705西富國小</t>
    <phoneticPr fontId="2" type="noConversion"/>
  </si>
  <si>
    <t>古淑珍</t>
    <phoneticPr fontId="2" type="noConversion"/>
  </si>
  <si>
    <t>體健</t>
    <phoneticPr fontId="2" type="noConversion"/>
  </si>
  <si>
    <t>田益龍</t>
    <phoneticPr fontId="2" type="noConversion"/>
  </si>
  <si>
    <t>***</t>
    <phoneticPr fontId="2" type="noConversion"/>
  </si>
  <si>
    <t>謝若妤、陳香茹</t>
    <phoneticPr fontId="2" type="noConversion"/>
  </si>
  <si>
    <t>李沛晴</t>
    <phoneticPr fontId="2" type="noConversion"/>
  </si>
  <si>
    <t>黃馨怡</t>
    <phoneticPr fontId="2" type="noConversion"/>
  </si>
  <si>
    <t>鍾凱蘋</t>
    <phoneticPr fontId="2" type="noConversion"/>
  </si>
  <si>
    <t>鈺蓉</t>
    <phoneticPr fontId="2" type="noConversion"/>
  </si>
  <si>
    <t>游賀凱</t>
    <phoneticPr fontId="2" type="noConversion"/>
  </si>
  <si>
    <t>李大任、邱文盛</t>
    <phoneticPr fontId="2" type="noConversion"/>
  </si>
  <si>
    <t>設施2</t>
    <phoneticPr fontId="2" type="noConversion"/>
  </si>
  <si>
    <t xml:space="preserve"> 635林榮國小 </t>
    <phoneticPr fontId="2" type="noConversion"/>
  </si>
  <si>
    <t xml:space="preserve"> 636長橋國小 </t>
    <phoneticPr fontId="2" type="noConversion"/>
  </si>
  <si>
    <t>國教署專案經費增置員額1名。</t>
    <phoneticPr fontId="2" type="noConversion"/>
  </si>
  <si>
    <t>孫岳棚</t>
    <phoneticPr fontId="2" type="noConversion"/>
  </si>
  <si>
    <t>補助257節</t>
    <phoneticPr fontId="2" type="noConversion"/>
  </si>
  <si>
    <t>世平</t>
    <phoneticPr fontId="2" type="noConversion"/>
  </si>
  <si>
    <t>施展</t>
    <phoneticPr fontId="2" type="noConversion"/>
  </si>
  <si>
    <t>呂奎漢</t>
    <phoneticPr fontId="2" type="noConversion"/>
  </si>
  <si>
    <t>編制數</t>
    <phoneticPr fontId="2" type="noConversion"/>
  </si>
  <si>
    <t>班級</t>
    <phoneticPr fontId="2" type="noConversion"/>
  </si>
  <si>
    <t>偏遠</t>
    <phoneticPr fontId="2" type="noConversion"/>
  </si>
  <si>
    <t>弘耀</t>
    <phoneticPr fontId="2" type="noConversion"/>
  </si>
  <si>
    <t>視鑄強國小是否增至22班</t>
    <phoneticPr fontId="2" type="noConversion"/>
  </si>
  <si>
    <t>未達9班增1師(E)</t>
    <phoneticPr fontId="3" type="noConversion"/>
  </si>
  <si>
    <t>補助</t>
    <phoneticPr fontId="2" type="noConversion"/>
  </si>
  <si>
    <t>編餘缺增置控管改支鐘點(每週至多40節)
(D)</t>
    <phoneticPr fontId="3" type="noConversion"/>
  </si>
  <si>
    <t>未達9班增1師(E)</t>
    <phoneticPr fontId="3" type="noConversion"/>
  </si>
  <si>
    <t>普通班員額編制初核合計(F)=(A)+(B)+(C)+(D)+(E)</t>
    <phoneticPr fontId="3" type="noConversion"/>
  </si>
  <si>
    <t xml:space="preserve"> 630月眉國小 </t>
    <phoneticPr fontId="2" type="noConversion"/>
  </si>
  <si>
    <t>偏遠</t>
    <phoneticPr fontId="2" type="noConversion"/>
  </si>
  <si>
    <t xml:space="preserve"> 660樂合國小 </t>
    <phoneticPr fontId="2" type="noConversion"/>
  </si>
  <si>
    <t xml:space="preserve"> 695明利國小 </t>
    <phoneticPr fontId="2" type="noConversion"/>
  </si>
  <si>
    <t xml:space="preserve"> 702卓樂國小 </t>
    <phoneticPr fontId="2" type="noConversion"/>
  </si>
  <si>
    <t xml:space="preserve"> 699卓清國小 </t>
    <phoneticPr fontId="2" type="noConversion"/>
  </si>
  <si>
    <t xml:space="preserve"> 678吳江國小 </t>
    <phoneticPr fontId="2" type="noConversion"/>
  </si>
  <si>
    <t>國教署專案經費增置員額1名。</t>
    <phoneticPr fontId="2" type="noConversion"/>
  </si>
  <si>
    <r>
      <rPr>
        <b/>
        <sz val="12"/>
        <rFont val="新細明體"/>
        <family val="1"/>
        <charset val="136"/>
      </rPr>
      <t>編制外</t>
    </r>
    <r>
      <rPr>
        <sz val="12"/>
        <rFont val="新細明體"/>
        <family val="1"/>
        <charset val="136"/>
      </rPr>
      <t>合理教師員額</t>
    </r>
    <phoneticPr fontId="2" type="noConversion"/>
  </si>
  <si>
    <t>編餘缺增置員額</t>
    <phoneticPr fontId="2" type="noConversion"/>
  </si>
  <si>
    <t>編餘缺增置員額(B)</t>
    <phoneticPr fontId="3" type="noConversion"/>
  </si>
  <si>
    <t>編餘缺增置員額
(C)</t>
    <phoneticPr fontId="3" type="noConversion"/>
  </si>
  <si>
    <r>
      <t>花蓮縣國民小學113學年度一般地區學校及偏遠地區全校學生數30人以下學校普通班員額草案</t>
    </r>
    <r>
      <rPr>
        <b/>
        <sz val="10"/>
        <rFont val="新細明體"/>
        <family val="1"/>
        <charset val="136"/>
      </rPr>
      <t>1130702</t>
    </r>
    <phoneticPr fontId="3" type="noConversion"/>
  </si>
  <si>
    <t>113學年度普通班班級數</t>
    <phoneticPr fontId="3" type="noConversion"/>
  </si>
  <si>
    <t>113學年度普通班教師員額編制初核</t>
    <phoneticPr fontId="2" type="noConversion"/>
  </si>
  <si>
    <t>113學年度普通班教師員額編制初核</t>
    <phoneticPr fontId="3" type="noConversion"/>
  </si>
  <si>
    <t>1.113學年度以編餘缺增置普通班教師1名，該員額採控管改支鐘點(每週至多40節)方式進用。
2.113學年度偏遠地區增置普通班教師1名。
3.國教署專案經費增置員額1名。</t>
  </si>
  <si>
    <t>1.113學年度以編餘缺增置普通班教師1名，該員額採控管改支鐘點(每週至多40節)方式進用。
2.113學年度偏遠地區增置普通班教師1名。</t>
  </si>
  <si>
    <t>113學年度偏遠地區增置普通班教師2名。</t>
  </si>
  <si>
    <t>1.113學年度偏遠地區增置普通班教師2名。
2.國教署專案經費增置員額1名。</t>
  </si>
  <si>
    <t>1.113學年度以編餘缺增置普通班教師1名，該員額採控管改支鐘點(每週至多40節)方式進用。
2.113學年度偏遠地區增置普通班教師1名
3.國教署專案經費增置員額1名。</t>
  </si>
  <si>
    <t>113學年度以編餘缺增置普通班教師1名，人力調整1名教師協助全縣教育行政業務。</t>
  </si>
  <si>
    <t>113學年度以編餘缺增置普通班教師1名，該員額採控管改支鐘點(每週至多40節)方式進用。</t>
  </si>
  <si>
    <t>113學年度以編餘缺增置普通班教師3名，其中2名採控管改支鐘點(每週至多40節)方式進用，人力調整1名教師協助全縣教育行政業務。</t>
  </si>
  <si>
    <t>國教署專案經費增置員額1名。</t>
    <phoneticPr fontId="2" type="noConversion"/>
  </si>
  <si>
    <t>1(英語共聘-南華國小)</t>
    <phoneticPr fontId="2" type="noConversion"/>
  </si>
  <si>
    <r>
      <t>花蓮縣國民小學113學年度偏遠地區全校學生數31人以上學校普通班員額草案</t>
    </r>
    <r>
      <rPr>
        <b/>
        <sz val="10"/>
        <rFont val="新細明體"/>
        <family val="1"/>
        <charset val="136"/>
      </rPr>
      <t>1130702</t>
    </r>
    <phoneticPr fontId="3" type="noConversion"/>
  </si>
  <si>
    <t>113學年度以編餘缺增置普通班教師1名，人力調整1名教師協助全縣教育行政業務。</t>
    <phoneticPr fontId="2" type="noConversion"/>
  </si>
  <si>
    <t>113學年度以編餘缺增置普通班教師1名。</t>
    <phoneticPr fontId="2" type="noConversion"/>
  </si>
  <si>
    <t>113學年度以編餘缺增置普通班教師2名，人力調整2名教師協助全縣教育行政業務。</t>
    <phoneticPr fontId="2" type="noConversion"/>
  </si>
  <si>
    <t>113學年度以編餘缺增置普通班教師1名，該員額採控管改支鐘點(每週至多40節)方式進用。</t>
    <phoneticPr fontId="2" type="noConversion"/>
  </si>
  <si>
    <t xml:space="preserve">113學年度以編餘缺增置普通班教師1名，該員額採控管改支鐘點(每週至多40節)方式進用。
</t>
    <phoneticPr fontId="2" type="noConversion"/>
  </si>
  <si>
    <t>113學年度以編餘缺增置普通班教師4名，其中2名採控管改支鐘點(每週至多40節)方式進用，人力調整2名教師協助全縣教育行政業務。</t>
    <phoneticPr fontId="2" type="noConversion"/>
  </si>
  <si>
    <t>113學年度以編餘缺增置普通班教師3名，其中2名採控管改支鐘點(每週至多40節)方式進用，人力調整1名教師協助全縣教育行政業務。</t>
    <phoneticPr fontId="2" type="noConversion"/>
  </si>
  <si>
    <t>113學年度以編餘缺增置普通班教師3名，該員額採控管改支鐘點(每週至多40節)方式進用。</t>
    <phoneticPr fontId="2" type="noConversion"/>
  </si>
  <si>
    <t>113學年度以編餘缺增置普通班教師1名，人力調整1名教師協助全縣教育行政業務。
國教署專案經費增置員額1名。</t>
    <phoneticPr fontId="2" type="noConversion"/>
  </si>
  <si>
    <t xml:space="preserve">
1.113學年度偏遠地區增置普通班教師1名。
2.國教署專案經費增置員額1名。</t>
    <phoneticPr fontId="2" type="noConversion"/>
  </si>
  <si>
    <t>1.113學年度以編餘缺增置普通班教師1名，該員額採控管改支鐘點(每週至多40節)方式進用。
2.國教署專案經費增置員額1名。
3.113學年度偏遠地區增置普通班教師1名，為英語共聘教師(北林國小)。</t>
    <phoneticPr fontId="2" type="noConversion"/>
  </si>
  <si>
    <t>1.113學年度以編餘缺增置普通班教師1名，該員額採控管改支鐘點(每週至多40節)方式進用。
2.113學年度偏遠地區增置普通班教師1名。
3.國教署專案經費增置員額1名。</t>
    <phoneticPr fontId="2" type="noConversion"/>
  </si>
  <si>
    <t>1.113學年度以編餘缺增置普通班教師2名，其中1名採控管改支鐘點(每週至多40節)方式進用，人力調整1名教師協助全縣教育行政業務。
2.113學年度偏遠地區增置普通班教師1名。
3.國教署專案經費增置員額1名。</t>
    <phoneticPr fontId="2" type="noConversion"/>
  </si>
  <si>
    <t xml:space="preserve">1.113學年度以編餘缺增置普通班教師1名，該員額採控管改支鐘點(每週至多40節)方式進用。
2.113學年度偏遠地區增置普通班教師1名。
</t>
    <phoneticPr fontId="2" type="noConversion"/>
  </si>
  <si>
    <t xml:space="preserve">
113學年度偏遠地區增置普通班教師2名。</t>
    <phoneticPr fontId="2" type="noConversion"/>
  </si>
  <si>
    <t>1.113學年度偏遠地區增置普通班教師1名。
2.普通班員額1名採控管改支鐘點(每週至多40節)方式進用。</t>
    <phoneticPr fontId="2" type="noConversion"/>
  </si>
  <si>
    <t>1.113學年度以編餘缺增置普通班教師1名。
2.113學年度偏遠地區增置普通班教師1名。</t>
    <phoneticPr fontId="2" type="noConversion"/>
  </si>
  <si>
    <t>1.113學年度以編餘缺增置普通班教師1名，該員額採控管改支鐘點(每週至多40節)方式進用。
2.113學年度以編餘缺增置普通班教師1名。
3.113學年度偏遠地區增置普通班教師1名。</t>
    <phoneticPr fontId="2" type="noConversion"/>
  </si>
  <si>
    <t>1.113學年度以編餘缺增置普通班教師3名，該員額採控管改支鐘點(每週至多40節)方式進用。
2.113學年度偏遠地區增置普通班教師1名。</t>
    <phoneticPr fontId="2" type="noConversion"/>
  </si>
  <si>
    <t>1.113學年度以編餘缺增置普通班教師1名，該員額採控管改支鐘點(每週至多40節)方式進用。
2.113學年度偏遠地區增置普通班教師1名。</t>
    <phoneticPr fontId="2" type="noConversion"/>
  </si>
  <si>
    <t>113學年度偏遠地區增置普通班教師2名。</t>
    <phoneticPr fontId="2" type="noConversion"/>
  </si>
  <si>
    <t>1.113學年度偏遠地區增置普通班教師1名。
2.普通班員額1名採控管改支鐘點(每週至多40節)方式進用。
3.國教署專案經費增置員額1名。</t>
    <phoneticPr fontId="2" type="noConversion"/>
  </si>
  <si>
    <t xml:space="preserve">
1.113學年度偏遠地區增置普通班教師2名。
2.國教署專案經費增置員額1名。</t>
    <phoneticPr fontId="2" type="noConversion"/>
  </si>
  <si>
    <t>1.113學年度以編餘缺增置普通班教師1名，人力調整1名教師協助全縣教育行政業務。
2.113學年度偏遠地區增置普通班教師2名。</t>
    <phoneticPr fontId="2" type="noConversion"/>
  </si>
  <si>
    <t>1.113學年度以編餘缺增置普通班教師1名，其中1名採控管改支鐘點(每週至多40節)方式進用。
2.113學年度偏遠地區增置普通班教師1名。</t>
    <phoneticPr fontId="2" type="noConversion"/>
  </si>
  <si>
    <t>1.113學年度以編餘缺增置普通班教師2名，其中1名採控管改支鐘點(每週至多40節)方式進用，人力調整1名教師協助全縣教育行政業務。
2.113學年度偏遠地區增置普通班教師1名。</t>
    <phoneticPr fontId="2" type="noConversion"/>
  </si>
  <si>
    <t>1.113學年度以編餘缺增置普通班教師1名，採控管改支鐘點(每週至多40節)方式進用。
2.113學年度偏遠地區增置普通班教師1名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</si>
</sst>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;[Red]\-#,##0\ "/>
    <numFmt numFmtId="177" formatCode="0_);[Red]\(0\)"/>
    <numFmt numFmtId="178" formatCode="0.00_);[Red]\(0.00\)"/>
  </numFmts>
  <fonts count="3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-ExtB"/>
      <family val="1"/>
      <charset val="136"/>
    </font>
    <font>
      <b/>
      <sz val="12"/>
      <name val="新細明體-ExtB"/>
      <family val="1"/>
      <charset val="136"/>
    </font>
    <font>
      <sz val="12"/>
      <color indexed="10"/>
      <name val="Times New Roman"/>
      <family val="1"/>
    </font>
    <font>
      <sz val="11"/>
      <color indexed="10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sz val="9"/>
      <color rgb="FFFF0000"/>
      <name val="新細明體"/>
      <family val="1"/>
      <charset val="136"/>
    </font>
    <font>
      <sz val="12"/>
      <color rgb="FFFF0000"/>
      <name val="新細明體-ExtB"/>
      <family val="1"/>
      <charset val="136"/>
    </font>
    <font>
      <sz val="12"/>
      <color rgb="FFFF000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19"/>
    <xf numFmtId="0" fontId="1" fillId="0" borderId="0" xfId="19" applyAlignment="1">
      <alignment vertical="center" shrinkToFit="1"/>
    </xf>
    <xf numFmtId="0" fontId="1" fillId="0" borderId="0" xfId="19" applyAlignment="1">
      <alignment horizontal="center" vertical="center"/>
    </xf>
    <xf numFmtId="0" fontId="5" fillId="0" borderId="0" xfId="19" applyFont="1"/>
    <xf numFmtId="0" fontId="4" fillId="0" borderId="0" xfId="19" applyFont="1" applyAlignment="1">
      <alignment vertical="center"/>
    </xf>
    <xf numFmtId="0" fontId="8" fillId="0" borderId="10" xfId="19" applyFont="1" applyBorder="1" applyAlignment="1">
      <alignment horizontal="center" vertical="center" wrapText="1"/>
    </xf>
    <xf numFmtId="0" fontId="8" fillId="0" borderId="10" xfId="19" applyFont="1" applyBorder="1" applyAlignment="1">
      <alignment horizontal="center" vertical="center" shrinkToFit="1"/>
    </xf>
    <xf numFmtId="0" fontId="8" fillId="0" borderId="0" xfId="19" applyFont="1"/>
    <xf numFmtId="0" fontId="1" fillId="0" borderId="10" xfId="19" applyBorder="1" applyAlignment="1">
      <alignment vertical="center" shrinkToFit="1"/>
    </xf>
    <xf numFmtId="0" fontId="8" fillId="0" borderId="0" xfId="19" applyFont="1" applyAlignment="1">
      <alignment vertical="center" shrinkToFit="1"/>
    </xf>
    <xf numFmtId="0" fontId="25" fillId="0" borderId="0" xfId="19" applyFont="1" applyAlignment="1">
      <alignment horizontal="center" vertical="center"/>
    </xf>
    <xf numFmtId="0" fontId="25" fillId="0" borderId="0" xfId="19" applyFont="1"/>
    <xf numFmtId="178" fontId="1" fillId="0" borderId="0" xfId="19" applyNumberFormat="1" applyAlignment="1">
      <alignment horizontal="center" vertical="center"/>
    </xf>
    <xf numFmtId="178" fontId="4" fillId="0" borderId="0" xfId="19" applyNumberFormat="1" applyFont="1" applyAlignment="1">
      <alignment horizontal="center" vertical="center"/>
    </xf>
    <xf numFmtId="177" fontId="8" fillId="0" borderId="10" xfId="19" applyNumberFormat="1" applyFont="1" applyBorder="1" applyAlignment="1" applyProtection="1">
      <alignment vertical="center" shrinkToFit="1"/>
      <protection locked="0"/>
    </xf>
    <xf numFmtId="177" fontId="8" fillId="0" borderId="10" xfId="19" applyNumberFormat="1" applyFont="1" applyBorder="1" applyAlignment="1">
      <alignment horizontal="center" vertical="center" shrinkToFit="1"/>
    </xf>
    <xf numFmtId="0" fontId="8" fillId="0" borderId="10" xfId="19" applyFont="1" applyBorder="1" applyAlignment="1">
      <alignment vertical="center" shrinkToFit="1"/>
    </xf>
    <xf numFmtId="0" fontId="26" fillId="0" borderId="0" xfId="19" applyFont="1"/>
    <xf numFmtId="41" fontId="26" fillId="0" borderId="10" xfId="20" applyFont="1" applyFill="1" applyBorder="1" applyAlignment="1" applyProtection="1">
      <alignment horizontal="right" vertical="center" shrinkToFit="1"/>
    </xf>
    <xf numFmtId="41" fontId="27" fillId="0" borderId="10" xfId="20" applyFont="1" applyFill="1" applyBorder="1" applyAlignment="1" applyProtection="1">
      <alignment horizontal="right" vertical="center" shrinkToFit="1"/>
    </xf>
    <xf numFmtId="41" fontId="28" fillId="24" borderId="10" xfId="20" applyFont="1" applyFill="1" applyBorder="1" applyAlignment="1" applyProtection="1">
      <alignment horizontal="right" vertical="center" shrinkToFit="1"/>
    </xf>
    <xf numFmtId="177" fontId="27" fillId="0" borderId="10" xfId="19" applyNumberFormat="1" applyFont="1" applyBorder="1" applyAlignment="1" applyProtection="1">
      <alignment vertical="center" shrinkToFit="1"/>
      <protection locked="0"/>
    </xf>
    <xf numFmtId="177" fontId="27" fillId="0" borderId="10" xfId="19" applyNumberFormat="1" applyFont="1" applyBorder="1" applyAlignment="1">
      <alignment horizontal="right" vertical="center" shrinkToFit="1"/>
    </xf>
    <xf numFmtId="177" fontId="27" fillId="0" borderId="10" xfId="19" applyNumberFormat="1" applyFont="1" applyBorder="1" applyAlignment="1">
      <alignment horizontal="center" vertical="center" shrinkToFit="1"/>
    </xf>
    <xf numFmtId="177" fontId="26" fillId="0" borderId="10" xfId="20" applyNumberFormat="1" applyFont="1" applyFill="1" applyBorder="1" applyAlignment="1" applyProtection="1">
      <alignment horizontal="right" vertical="center" shrinkToFit="1"/>
    </xf>
    <xf numFmtId="0" fontId="8" fillId="25" borderId="10" xfId="19" applyFont="1" applyFill="1" applyBorder="1" applyAlignment="1">
      <alignment horizontal="center" vertical="center" shrinkToFit="1"/>
    </xf>
    <xf numFmtId="41" fontId="29" fillId="0" borderId="10" xfId="20" applyFont="1" applyFill="1" applyBorder="1" applyAlignment="1" applyProtection="1">
      <alignment horizontal="right" vertical="center" shrinkToFit="1"/>
    </xf>
    <xf numFmtId="0" fontId="30" fillId="0" borderId="10" xfId="19" applyFont="1" applyBorder="1" applyAlignment="1">
      <alignment horizontal="center" vertical="center" shrinkToFit="1"/>
    </xf>
    <xf numFmtId="0" fontId="1" fillId="0" borderId="0" xfId="19" applyAlignment="1">
      <alignment horizontal="center"/>
    </xf>
    <xf numFmtId="177" fontId="8" fillId="0" borderId="10" xfId="19" applyNumberFormat="1" applyFont="1" applyBorder="1" applyAlignment="1" applyProtection="1">
      <alignment horizontal="center" vertical="center" shrinkToFit="1"/>
      <protection locked="0"/>
    </xf>
    <xf numFmtId="0" fontId="2" fillId="0" borderId="10" xfId="19" applyFont="1" applyBorder="1" applyAlignment="1">
      <alignment vertical="center" wrapText="1"/>
    </xf>
    <xf numFmtId="177" fontId="27" fillId="0" borderId="10" xfId="19" applyNumberFormat="1" applyFont="1" applyBorder="1" applyAlignment="1" applyProtection="1">
      <alignment horizontal="center" vertical="center" shrinkToFit="1"/>
      <protection locked="0"/>
    </xf>
    <xf numFmtId="177" fontId="1" fillId="0" borderId="0" xfId="19" applyNumberFormat="1" applyAlignment="1">
      <alignment horizontal="center" vertical="center"/>
    </xf>
    <xf numFmtId="41" fontId="25" fillId="0" borderId="0" xfId="19" applyNumberFormat="1" applyFont="1"/>
    <xf numFmtId="41" fontId="1" fillId="0" borderId="0" xfId="19" applyNumberFormat="1" applyAlignment="1">
      <alignment horizontal="center" vertical="center"/>
    </xf>
    <xf numFmtId="0" fontId="0" fillId="0" borderId="0" xfId="19" applyFont="1" applyAlignment="1">
      <alignment horizontal="center" vertical="center"/>
    </xf>
    <xf numFmtId="0" fontId="2" fillId="0" borderId="10" xfId="19" applyFont="1" applyBorder="1" applyAlignment="1">
      <alignment horizontal="left" vertical="center" wrapText="1"/>
    </xf>
    <xf numFmtId="0" fontId="1" fillId="0" borderId="0" xfId="19" applyAlignment="1">
      <alignment vertical="center"/>
    </xf>
    <xf numFmtId="0" fontId="8" fillId="0" borderId="0" xfId="19" applyFont="1" applyAlignment="1">
      <alignment horizontal="center"/>
    </xf>
    <xf numFmtId="41" fontId="1" fillId="0" borderId="10" xfId="20" applyFont="1" applyFill="1" applyBorder="1" applyAlignment="1" applyProtection="1">
      <alignment horizontal="right" vertical="center" shrinkToFit="1"/>
    </xf>
    <xf numFmtId="0" fontId="0" fillId="0" borderId="0" xfId="19" applyFont="1" applyAlignment="1">
      <alignment vertical="center" shrinkToFit="1"/>
    </xf>
    <xf numFmtId="0" fontId="24" fillId="0" borderId="0" xfId="19" applyFont="1" applyAlignment="1">
      <alignment horizontal="center" vertical="center"/>
    </xf>
    <xf numFmtId="0" fontId="0" fillId="0" borderId="0" xfId="19" applyFont="1" applyAlignment="1">
      <alignment horizontal="right" vertical="center" shrinkToFit="1"/>
    </xf>
    <xf numFmtId="0" fontId="32" fillId="0" borderId="0" xfId="19" applyFont="1"/>
    <xf numFmtId="41" fontId="1" fillId="24" borderId="10" xfId="20" applyFont="1" applyFill="1" applyBorder="1" applyAlignment="1" applyProtection="1">
      <alignment horizontal="right" vertical="center" shrinkToFit="1"/>
    </xf>
    <xf numFmtId="176" fontId="8" fillId="0" borderId="10" xfId="19" applyNumberFormat="1" applyFont="1" applyBorder="1" applyAlignment="1">
      <alignment horizontal="center" vertical="center" shrinkToFit="1"/>
    </xf>
    <xf numFmtId="177" fontId="34" fillId="0" borderId="10" xfId="19" applyNumberFormat="1" applyFont="1" applyBorder="1" applyAlignment="1">
      <alignment horizontal="right" vertical="center" shrinkToFit="1"/>
    </xf>
    <xf numFmtId="177" fontId="1" fillId="0" borderId="10" xfId="20" applyNumberFormat="1" applyFont="1" applyFill="1" applyBorder="1" applyAlignment="1" applyProtection="1">
      <alignment horizontal="right" vertical="center" shrinkToFit="1"/>
    </xf>
    <xf numFmtId="0" fontId="8" fillId="0" borderId="0" xfId="19" applyFont="1" applyAlignment="1">
      <alignment horizontal="left"/>
    </xf>
    <xf numFmtId="0" fontId="8" fillId="26" borderId="10" xfId="19" applyFont="1" applyFill="1" applyBorder="1" applyAlignment="1">
      <alignment horizontal="center" vertical="center"/>
    </xf>
    <xf numFmtId="0" fontId="8" fillId="26" borderId="10" xfId="19" applyFont="1" applyFill="1" applyBorder="1" applyAlignment="1">
      <alignment horizontal="center" vertical="center" wrapText="1"/>
    </xf>
    <xf numFmtId="0" fontId="8" fillId="26" borderId="10" xfId="19" applyFont="1" applyFill="1" applyBorder="1" applyAlignment="1">
      <alignment horizontal="center" vertical="center" shrinkToFit="1"/>
    </xf>
    <xf numFmtId="0" fontId="32" fillId="26" borderId="10" xfId="19" applyFont="1" applyFill="1" applyBorder="1" applyAlignment="1">
      <alignment horizontal="center" vertical="center"/>
    </xf>
    <xf numFmtId="177" fontId="32" fillId="0" borderId="10" xfId="19" applyNumberFormat="1" applyFont="1" applyBorder="1" applyAlignment="1" applyProtection="1">
      <alignment vertical="center" shrinkToFit="1"/>
      <protection locked="0"/>
    </xf>
    <xf numFmtId="177" fontId="36" fillId="0" borderId="10" xfId="19" applyNumberFormat="1" applyFont="1" applyBorder="1" applyAlignment="1" applyProtection="1">
      <alignment vertical="center" shrinkToFit="1"/>
      <protection locked="0"/>
    </xf>
    <xf numFmtId="177" fontId="32" fillId="0" borderId="10" xfId="19" applyNumberFormat="1" applyFont="1" applyBorder="1" applyAlignment="1">
      <alignment horizontal="center" vertical="center" shrinkToFit="1"/>
    </xf>
    <xf numFmtId="0" fontId="35" fillId="0" borderId="10" xfId="19" applyFont="1" applyBorder="1" applyAlignment="1">
      <alignment vertical="center" wrapText="1"/>
    </xf>
    <xf numFmtId="41" fontId="29" fillId="0" borderId="0" xfId="20" applyFont="1" applyFill="1" applyBorder="1" applyAlignment="1" applyProtection="1">
      <alignment horizontal="right" vertical="center" shrinkToFit="1"/>
    </xf>
    <xf numFmtId="178" fontId="0" fillId="0" borderId="0" xfId="19" applyNumberFormat="1" applyFont="1" applyAlignment="1">
      <alignment horizontal="center" vertical="center"/>
    </xf>
    <xf numFmtId="0" fontId="2" fillId="0" borderId="0" xfId="19" applyFont="1" applyAlignment="1">
      <alignment vertical="center" wrapText="1"/>
    </xf>
    <xf numFmtId="41" fontId="27" fillId="27" borderId="10" xfId="20" applyFont="1" applyFill="1" applyBorder="1" applyAlignment="1" applyProtection="1">
      <alignment horizontal="right" vertical="center" shrinkToFit="1"/>
    </xf>
    <xf numFmtId="177" fontId="27" fillId="27" borderId="10" xfId="19" applyNumberFormat="1" applyFont="1" applyFill="1" applyBorder="1" applyAlignment="1" applyProtection="1">
      <alignment vertical="center" shrinkToFit="1"/>
      <protection locked="0"/>
    </xf>
    <xf numFmtId="177" fontId="27" fillId="27" borderId="10" xfId="19" applyNumberFormat="1" applyFont="1" applyFill="1" applyBorder="1" applyAlignment="1">
      <alignment horizontal="right" vertical="center" shrinkToFit="1"/>
    </xf>
    <xf numFmtId="177" fontId="27" fillId="27" borderId="10" xfId="19" applyNumberFormat="1" applyFont="1" applyFill="1" applyBorder="1" applyAlignment="1">
      <alignment horizontal="center" vertical="center" shrinkToFit="1"/>
    </xf>
    <xf numFmtId="0" fontId="7" fillId="0" borderId="11" xfId="19" applyFont="1" applyBorder="1" applyAlignment="1">
      <alignment horizontal="center" vertical="center" wrapText="1"/>
    </xf>
    <xf numFmtId="0" fontId="1" fillId="0" borderId="12" xfId="19" applyBorder="1" applyAlignment="1">
      <alignment horizontal="center" vertical="center" textRotation="255" wrapText="1"/>
    </xf>
    <xf numFmtId="0" fontId="1" fillId="0" borderId="13" xfId="19" applyBorder="1" applyAlignment="1">
      <alignment horizontal="center" vertical="center" textRotation="255" wrapText="1"/>
    </xf>
    <xf numFmtId="0" fontId="1" fillId="0" borderId="14" xfId="19" applyBorder="1" applyAlignment="1">
      <alignment horizontal="center" vertical="center" textRotation="255" wrapText="1"/>
    </xf>
    <xf numFmtId="0" fontId="1" fillId="0" borderId="12" xfId="19" applyBorder="1" applyAlignment="1">
      <alignment horizontal="center" vertical="center" shrinkToFit="1"/>
    </xf>
    <xf numFmtId="0" fontId="1" fillId="0" borderId="13" xfId="19" applyBorder="1" applyAlignment="1">
      <alignment horizontal="center" vertical="center" shrinkToFit="1"/>
    </xf>
    <xf numFmtId="0" fontId="1" fillId="0" borderId="14" xfId="19" applyBorder="1" applyAlignment="1">
      <alignment horizontal="center" vertical="center" shrinkToFit="1"/>
    </xf>
    <xf numFmtId="0" fontId="4" fillId="0" borderId="12" xfId="19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0" fillId="0" borderId="12" xfId="19" applyNumberFormat="1" applyFont="1" applyBorder="1" applyAlignment="1">
      <alignment horizontal="center" vertical="center" wrapText="1"/>
    </xf>
    <xf numFmtId="49" fontId="0" fillId="0" borderId="13" xfId="19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5" xfId="19" applyNumberFormat="1" applyFont="1" applyBorder="1" applyAlignment="1">
      <alignment horizontal="center" vertical="center" wrapText="1"/>
    </xf>
    <xf numFmtId="49" fontId="1" fillId="0" borderId="15" xfId="19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6" borderId="12" xfId="19" applyFont="1" applyFill="1" applyBorder="1" applyAlignment="1">
      <alignment horizontal="center" wrapText="1"/>
    </xf>
    <xf numFmtId="0" fontId="0" fillId="26" borderId="13" xfId="0" applyFill="1" applyBorder="1" applyAlignment="1">
      <alignment horizontal="center" vertical="center" wrapText="1"/>
    </xf>
    <xf numFmtId="0" fontId="0" fillId="26" borderId="14" xfId="0" applyFill="1" applyBorder="1" applyAlignment="1">
      <alignment horizontal="center" vertical="center" wrapText="1"/>
    </xf>
    <xf numFmtId="0" fontId="1" fillId="26" borderId="12" xfId="19" applyFill="1" applyBorder="1" applyAlignment="1">
      <alignment horizontal="center" wrapText="1"/>
    </xf>
    <xf numFmtId="49" fontId="0" fillId="0" borderId="10" xfId="1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3" fillId="0" borderId="12" xfId="19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0" fillId="24" borderId="10" xfId="19" applyNumberFormat="1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49" fontId="37" fillId="0" borderId="12" xfId="19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0" xfId="19" applyNumberFormat="1" applyFont="1" applyBorder="1" applyAlignment="1">
      <alignment horizontal="center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/>
    </xf>
    <xf numFmtId="0" fontId="1" fillId="0" borderId="11" xfId="0" applyFont="1" applyBorder="1">
      <alignment vertical="center"/>
    </xf>
    <xf numFmtId="49" fontId="1" fillId="0" borderId="13" xfId="19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2" xfId="19" applyNumberForma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49" fontId="1" fillId="0" borderId="10" xfId="19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7" xfId="19" applyNumberFormat="1" applyBorder="1" applyAlignment="1">
      <alignment horizontal="center" vertical="center" wrapText="1"/>
    </xf>
    <xf numFmtId="49" fontId="1" fillId="24" borderId="10" xfId="19" applyNumberForma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8" fillId="0" borderId="10" xfId="19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 xr:uid="{00000000-0005-0000-0000-000013000000}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Q67"/>
  <sheetViews>
    <sheetView zoomScale="110" zoomScaleNormal="110" workbookViewId="0">
      <pane ySplit="5" topLeftCell="A60" activePane="bottomLeft" state="frozen"/>
      <selection pane="bottomLeft" activeCell="K6" sqref="K6"/>
    </sheetView>
  </sheetViews>
  <sheetFormatPr defaultColWidth="14.375" defaultRowHeight="17" x14ac:dyDescent="0.3"/>
  <cols>
    <col min="1" max="1" width="4.125" style="1" customWidth="1"/>
    <col min="2" max="2" width="10.625" style="2" customWidth="1"/>
    <col min="3" max="3" width="5.125" style="2" customWidth="1"/>
    <col min="4" max="4" width="5.125" style="11" customWidth="1"/>
    <col min="5" max="5" width="5.625" style="13" customWidth="1"/>
    <col min="6" max="6" width="9.125" style="3" customWidth="1"/>
    <col min="7" max="7" width="7.5" style="3" customWidth="1"/>
    <col min="8" max="8" width="10.125" style="3" customWidth="1"/>
    <col min="9" max="9" width="4.75" style="3" customWidth="1"/>
    <col min="10" max="10" width="8.75" style="3" customWidth="1"/>
    <col min="11" max="11" width="40.125" style="18" customWidth="1"/>
    <col min="12" max="12" width="22.625" style="29" customWidth="1"/>
    <col min="13" max="13" width="14.375" style="29"/>
    <col min="14" max="17" width="0" style="1" hidden="1" customWidth="1"/>
    <col min="18" max="16384" width="14.375" style="1"/>
  </cols>
  <sheetData>
    <row r="1" spans="1:15" s="4" customFormat="1" ht="37.9" customHeight="1" x14ac:dyDescent="0.4">
      <c r="A1" s="65" t="s">
        <v>157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" ht="41.95" customHeight="1" x14ac:dyDescent="0.3">
      <c r="A2" s="66" t="s">
        <v>83</v>
      </c>
      <c r="B2" s="69" t="s">
        <v>0</v>
      </c>
      <c r="C2" s="72" t="s">
        <v>99</v>
      </c>
      <c r="D2" s="75" t="s">
        <v>158</v>
      </c>
      <c r="E2" s="79" t="s">
        <v>159</v>
      </c>
      <c r="F2" s="80"/>
      <c r="G2" s="80"/>
      <c r="H2" s="80"/>
      <c r="I2" s="81"/>
      <c r="J2" s="82"/>
      <c r="K2" s="97" t="s">
        <v>91</v>
      </c>
      <c r="L2" s="83" t="s">
        <v>153</v>
      </c>
      <c r="M2" s="86" t="s">
        <v>106</v>
      </c>
    </row>
    <row r="3" spans="1:15" ht="44.7" customHeight="1" x14ac:dyDescent="0.3">
      <c r="A3" s="67"/>
      <c r="B3" s="70"/>
      <c r="C3" s="73"/>
      <c r="D3" s="76"/>
      <c r="E3" s="87" t="s">
        <v>102</v>
      </c>
      <c r="F3" s="89" t="s">
        <v>90</v>
      </c>
      <c r="G3" s="94" t="s">
        <v>156</v>
      </c>
      <c r="H3" s="89" t="s">
        <v>142</v>
      </c>
      <c r="I3" s="87" t="s">
        <v>143</v>
      </c>
      <c r="J3" s="92" t="s">
        <v>144</v>
      </c>
      <c r="K3" s="97"/>
      <c r="L3" s="84"/>
      <c r="M3" s="84"/>
    </row>
    <row r="4" spans="1:15" ht="48.75" customHeight="1" x14ac:dyDescent="0.3">
      <c r="A4" s="67"/>
      <c r="B4" s="70"/>
      <c r="C4" s="73"/>
      <c r="D4" s="77"/>
      <c r="E4" s="88"/>
      <c r="F4" s="90"/>
      <c r="G4" s="95"/>
      <c r="H4" s="90"/>
      <c r="I4" s="88"/>
      <c r="J4" s="93"/>
      <c r="K4" s="97"/>
      <c r="L4" s="84"/>
      <c r="M4" s="84"/>
    </row>
    <row r="5" spans="1:15" s="5" customFormat="1" ht="36" customHeight="1" x14ac:dyDescent="0.3">
      <c r="A5" s="68"/>
      <c r="B5" s="71"/>
      <c r="C5" s="74"/>
      <c r="D5" s="78"/>
      <c r="E5" s="88"/>
      <c r="F5" s="91"/>
      <c r="G5" s="96"/>
      <c r="H5" s="91"/>
      <c r="I5" s="88"/>
      <c r="J5" s="93"/>
      <c r="K5" s="97"/>
      <c r="L5" s="85"/>
      <c r="M5" s="85"/>
    </row>
    <row r="6" spans="1:15" s="8" customFormat="1" ht="36.700000000000003" customHeight="1" x14ac:dyDescent="0.25">
      <c r="A6" s="6">
        <v>1</v>
      </c>
      <c r="B6" s="7" t="s">
        <v>1</v>
      </c>
      <c r="C6" s="7" t="s">
        <v>97</v>
      </c>
      <c r="D6" s="40">
        <v>12</v>
      </c>
      <c r="E6" s="15">
        <v>20</v>
      </c>
      <c r="F6" s="16"/>
      <c r="G6" s="16"/>
      <c r="H6" s="16">
        <v>1</v>
      </c>
      <c r="I6" s="30"/>
      <c r="J6" s="45">
        <f>I6+H6+F6+E6</f>
        <v>21</v>
      </c>
      <c r="K6" s="31" t="s">
        <v>175</v>
      </c>
      <c r="L6" s="50">
        <v>2</v>
      </c>
      <c r="M6" s="50">
        <v>9</v>
      </c>
    </row>
    <row r="7" spans="1:15" s="8" customFormat="1" ht="55.7" customHeight="1" x14ac:dyDescent="0.25">
      <c r="A7" s="6">
        <v>2</v>
      </c>
      <c r="B7" s="7" t="s">
        <v>2</v>
      </c>
      <c r="C7" s="7" t="s">
        <v>97</v>
      </c>
      <c r="D7" s="19">
        <v>45</v>
      </c>
      <c r="E7" s="15">
        <v>74</v>
      </c>
      <c r="F7" s="16">
        <v>1</v>
      </c>
      <c r="G7" s="16"/>
      <c r="H7" s="16">
        <v>2</v>
      </c>
      <c r="I7" s="30"/>
      <c r="J7" s="45">
        <f t="shared" ref="J7:J62" si="0">I7+H7+F7+E7</f>
        <v>77</v>
      </c>
      <c r="K7" s="31" t="s">
        <v>178</v>
      </c>
      <c r="L7" s="50">
        <v>7</v>
      </c>
      <c r="M7" s="50">
        <v>16</v>
      </c>
    </row>
    <row r="8" spans="1:15" s="8" customFormat="1" ht="33.799999999999997" customHeight="1" x14ac:dyDescent="0.25">
      <c r="A8" s="6">
        <v>3</v>
      </c>
      <c r="B8" s="7" t="s">
        <v>3</v>
      </c>
      <c r="C8" s="7" t="s">
        <v>97</v>
      </c>
      <c r="D8" s="40">
        <v>21</v>
      </c>
      <c r="E8" s="15">
        <v>34</v>
      </c>
      <c r="F8" s="16"/>
      <c r="G8" s="56">
        <v>1</v>
      </c>
      <c r="H8" s="16"/>
      <c r="I8" s="30"/>
      <c r="J8" s="45">
        <f>I8+H8+F8+E8+G8</f>
        <v>35</v>
      </c>
      <c r="K8" s="57" t="s">
        <v>173</v>
      </c>
      <c r="L8" s="50">
        <v>2</v>
      </c>
      <c r="M8" s="50">
        <v>19</v>
      </c>
      <c r="O8" s="8" t="s">
        <v>115</v>
      </c>
    </row>
    <row r="9" spans="1:15" s="8" customFormat="1" ht="34.65" customHeight="1" x14ac:dyDescent="0.25">
      <c r="A9" s="6">
        <v>4</v>
      </c>
      <c r="B9" s="7" t="s">
        <v>4</v>
      </c>
      <c r="C9" s="7" t="s">
        <v>97</v>
      </c>
      <c r="D9" s="19">
        <v>12</v>
      </c>
      <c r="E9" s="15">
        <v>20</v>
      </c>
      <c r="F9" s="16">
        <v>2</v>
      </c>
      <c r="G9" s="16"/>
      <c r="H9" s="16"/>
      <c r="I9" s="30"/>
      <c r="J9" s="45">
        <f t="shared" si="0"/>
        <v>22</v>
      </c>
      <c r="K9" s="31" t="s">
        <v>174</v>
      </c>
      <c r="L9" s="50">
        <v>2</v>
      </c>
      <c r="M9" s="50">
        <v>42</v>
      </c>
      <c r="O9" s="8" t="s">
        <v>116</v>
      </c>
    </row>
    <row r="10" spans="1:15" s="8" customFormat="1" ht="57.75" customHeight="1" x14ac:dyDescent="0.25">
      <c r="A10" s="6">
        <v>5</v>
      </c>
      <c r="B10" s="7" t="s">
        <v>84</v>
      </c>
      <c r="C10" s="7" t="s">
        <v>97</v>
      </c>
      <c r="D10" s="19">
        <v>36</v>
      </c>
      <c r="E10" s="15">
        <v>59</v>
      </c>
      <c r="F10" s="16">
        <v>1</v>
      </c>
      <c r="G10" s="16"/>
      <c r="H10" s="16">
        <v>2</v>
      </c>
      <c r="I10" s="30"/>
      <c r="J10" s="45">
        <f t="shared" si="0"/>
        <v>62</v>
      </c>
      <c r="K10" s="31" t="s">
        <v>178</v>
      </c>
      <c r="L10" s="50">
        <v>5</v>
      </c>
      <c r="M10" s="50">
        <v>36</v>
      </c>
      <c r="O10" s="44" t="s">
        <v>139</v>
      </c>
    </row>
    <row r="11" spans="1:15" s="8" customFormat="1" ht="20.399999999999999" customHeight="1" x14ac:dyDescent="0.25">
      <c r="A11" s="6">
        <v>6</v>
      </c>
      <c r="B11" s="7" t="s">
        <v>5</v>
      </c>
      <c r="C11" s="7" t="s">
        <v>97</v>
      </c>
      <c r="D11" s="19">
        <v>6</v>
      </c>
      <c r="E11" s="15">
        <v>9</v>
      </c>
      <c r="F11" s="16"/>
      <c r="G11" s="16"/>
      <c r="H11" s="16"/>
      <c r="I11" s="30">
        <v>1</v>
      </c>
      <c r="J11" s="45">
        <f t="shared" si="0"/>
        <v>10</v>
      </c>
      <c r="K11" s="31"/>
      <c r="L11" s="50">
        <v>1</v>
      </c>
      <c r="M11" s="50">
        <v>16</v>
      </c>
    </row>
    <row r="12" spans="1:15" s="8" customFormat="1" ht="30.75" customHeight="1" x14ac:dyDescent="0.25">
      <c r="A12" s="6">
        <v>7</v>
      </c>
      <c r="B12" s="7" t="s">
        <v>6</v>
      </c>
      <c r="C12" s="7" t="s">
        <v>97</v>
      </c>
      <c r="D12" s="19">
        <v>6</v>
      </c>
      <c r="E12" s="15">
        <v>9</v>
      </c>
      <c r="F12" s="16">
        <v>1</v>
      </c>
      <c r="G12" s="16"/>
      <c r="H12" s="16"/>
      <c r="I12" s="30">
        <v>1</v>
      </c>
      <c r="J12" s="45">
        <f t="shared" si="0"/>
        <v>11</v>
      </c>
      <c r="K12" s="37" t="s">
        <v>172</v>
      </c>
      <c r="L12" s="51">
        <v>1</v>
      </c>
      <c r="M12" s="50">
        <v>20</v>
      </c>
      <c r="O12" s="8" t="s">
        <v>117</v>
      </c>
    </row>
    <row r="13" spans="1:15" s="8" customFormat="1" ht="30.75" customHeight="1" x14ac:dyDescent="0.25">
      <c r="A13" s="6">
        <v>8</v>
      </c>
      <c r="B13" s="7" t="s">
        <v>7</v>
      </c>
      <c r="C13" s="7" t="s">
        <v>97</v>
      </c>
      <c r="D13" s="19">
        <v>12</v>
      </c>
      <c r="E13" s="15">
        <v>20</v>
      </c>
      <c r="F13" s="16"/>
      <c r="G13" s="16"/>
      <c r="H13" s="16">
        <v>1</v>
      </c>
      <c r="I13" s="30"/>
      <c r="J13" s="45">
        <f t="shared" si="0"/>
        <v>21</v>
      </c>
      <c r="K13" s="31" t="s">
        <v>175</v>
      </c>
      <c r="L13" s="50">
        <v>2</v>
      </c>
      <c r="M13" s="50">
        <v>13</v>
      </c>
      <c r="O13" s="8" t="s">
        <v>118</v>
      </c>
    </row>
    <row r="14" spans="1:15" s="8" customFormat="1" ht="52.3" customHeight="1" x14ac:dyDescent="0.25">
      <c r="A14" s="6">
        <v>9</v>
      </c>
      <c r="B14" s="7" t="s">
        <v>8</v>
      </c>
      <c r="C14" s="7" t="s">
        <v>97</v>
      </c>
      <c r="D14" s="19">
        <v>19</v>
      </c>
      <c r="E14" s="15">
        <v>31</v>
      </c>
      <c r="F14" s="16">
        <v>2</v>
      </c>
      <c r="G14" s="16"/>
      <c r="H14" s="16">
        <v>2</v>
      </c>
      <c r="I14" s="30"/>
      <c r="J14" s="45">
        <f t="shared" si="0"/>
        <v>35</v>
      </c>
      <c r="K14" s="31" t="s">
        <v>177</v>
      </c>
      <c r="L14" s="50">
        <v>1</v>
      </c>
      <c r="M14" s="50">
        <v>7</v>
      </c>
      <c r="O14" s="8" t="s">
        <v>119</v>
      </c>
    </row>
    <row r="15" spans="1:15" s="8" customFormat="1" ht="20.399999999999999" customHeight="1" x14ac:dyDescent="0.25">
      <c r="A15" s="6">
        <v>10</v>
      </c>
      <c r="B15" s="7" t="s">
        <v>9</v>
      </c>
      <c r="C15" s="7" t="s">
        <v>97</v>
      </c>
      <c r="D15" s="19">
        <v>6</v>
      </c>
      <c r="E15" s="15">
        <v>9</v>
      </c>
      <c r="F15" s="16"/>
      <c r="G15" s="16"/>
      <c r="H15" s="16"/>
      <c r="I15" s="30">
        <v>1</v>
      </c>
      <c r="J15" s="45">
        <f t="shared" si="0"/>
        <v>10</v>
      </c>
      <c r="K15" s="31"/>
      <c r="L15" s="50">
        <v>1</v>
      </c>
      <c r="M15" s="50">
        <v>30</v>
      </c>
    </row>
    <row r="16" spans="1:15" s="8" customFormat="1" ht="30.75" customHeight="1" x14ac:dyDescent="0.25">
      <c r="A16" s="6">
        <v>11</v>
      </c>
      <c r="B16" s="7" t="s">
        <v>85</v>
      </c>
      <c r="C16" s="7" t="s">
        <v>97</v>
      </c>
      <c r="D16" s="40">
        <v>24</v>
      </c>
      <c r="E16" s="15">
        <v>39</v>
      </c>
      <c r="F16" s="16"/>
      <c r="G16" s="16"/>
      <c r="H16" s="16"/>
      <c r="I16" s="30"/>
      <c r="J16" s="45">
        <f t="shared" si="0"/>
        <v>39</v>
      </c>
      <c r="K16" s="31"/>
      <c r="L16" s="50">
        <v>4</v>
      </c>
      <c r="M16" s="50">
        <v>43</v>
      </c>
    </row>
    <row r="17" spans="1:15" s="8" customFormat="1" ht="22.75" customHeight="1" x14ac:dyDescent="0.25">
      <c r="A17" s="6">
        <v>12</v>
      </c>
      <c r="B17" s="7" t="s">
        <v>10</v>
      </c>
      <c r="C17" s="7" t="s">
        <v>97</v>
      </c>
      <c r="D17" s="19">
        <v>6</v>
      </c>
      <c r="E17" s="15">
        <v>9</v>
      </c>
      <c r="F17" s="16"/>
      <c r="G17" s="16"/>
      <c r="H17" s="16"/>
      <c r="I17" s="30">
        <v>1</v>
      </c>
      <c r="J17" s="45">
        <f t="shared" si="0"/>
        <v>10</v>
      </c>
      <c r="K17" s="31" t="s">
        <v>89</v>
      </c>
      <c r="L17" s="50">
        <v>1</v>
      </c>
      <c r="M17" s="50">
        <v>20</v>
      </c>
    </row>
    <row r="18" spans="1:15" s="8" customFormat="1" ht="28.55" customHeight="1" x14ac:dyDescent="0.25">
      <c r="A18" s="6">
        <v>13</v>
      </c>
      <c r="B18" s="7" t="s">
        <v>11</v>
      </c>
      <c r="C18" s="7" t="s">
        <v>97</v>
      </c>
      <c r="D18" s="19">
        <v>11</v>
      </c>
      <c r="E18" s="15">
        <v>18</v>
      </c>
      <c r="F18" s="16"/>
      <c r="G18" s="16"/>
      <c r="H18" s="16">
        <v>1</v>
      </c>
      <c r="I18" s="30"/>
      <c r="J18" s="45">
        <f t="shared" si="0"/>
        <v>19</v>
      </c>
      <c r="K18" s="31" t="s">
        <v>167</v>
      </c>
      <c r="L18" s="50">
        <v>2</v>
      </c>
      <c r="M18" s="50">
        <v>27</v>
      </c>
    </row>
    <row r="19" spans="1:15" s="8" customFormat="1" ht="48.9" customHeight="1" x14ac:dyDescent="0.25">
      <c r="A19" s="6">
        <v>14</v>
      </c>
      <c r="B19" s="7" t="s">
        <v>12</v>
      </c>
      <c r="C19" s="7" t="s">
        <v>97</v>
      </c>
      <c r="D19" s="19">
        <v>21</v>
      </c>
      <c r="E19" s="15">
        <v>34</v>
      </c>
      <c r="F19" s="16"/>
      <c r="G19" s="16"/>
      <c r="H19" s="16">
        <v>1</v>
      </c>
      <c r="I19" s="30"/>
      <c r="J19" s="45">
        <f t="shared" si="0"/>
        <v>35</v>
      </c>
      <c r="K19" s="31" t="s">
        <v>176</v>
      </c>
      <c r="L19" s="50">
        <v>2</v>
      </c>
      <c r="M19" s="50">
        <v>22</v>
      </c>
    </row>
    <row r="20" spans="1:15" s="8" customFormat="1" ht="27" customHeight="1" x14ac:dyDescent="0.25">
      <c r="A20" s="6">
        <v>15</v>
      </c>
      <c r="B20" s="7" t="s">
        <v>13</v>
      </c>
      <c r="C20" s="7" t="s">
        <v>97</v>
      </c>
      <c r="D20" s="19">
        <v>6</v>
      </c>
      <c r="E20" s="15">
        <v>9</v>
      </c>
      <c r="F20" s="16"/>
      <c r="G20" s="16"/>
      <c r="H20" s="16"/>
      <c r="I20" s="30">
        <v>1</v>
      </c>
      <c r="J20" s="45">
        <f t="shared" si="0"/>
        <v>10</v>
      </c>
      <c r="K20" s="31"/>
      <c r="L20" s="50">
        <v>1</v>
      </c>
      <c r="M20" s="50">
        <v>20</v>
      </c>
    </row>
    <row r="21" spans="1:15" s="8" customFormat="1" ht="30.75" customHeight="1" x14ac:dyDescent="0.25">
      <c r="A21" s="6">
        <v>16</v>
      </c>
      <c r="B21" s="7" t="s">
        <v>14</v>
      </c>
      <c r="C21" s="7" t="s">
        <v>97</v>
      </c>
      <c r="D21" s="19">
        <v>6</v>
      </c>
      <c r="E21" s="15">
        <v>9</v>
      </c>
      <c r="F21" s="16">
        <v>1</v>
      </c>
      <c r="G21" s="16"/>
      <c r="H21" s="16"/>
      <c r="I21" s="30">
        <v>1</v>
      </c>
      <c r="J21" s="45">
        <f t="shared" si="0"/>
        <v>11</v>
      </c>
      <c r="K21" s="31" t="s">
        <v>166</v>
      </c>
      <c r="L21" s="50">
        <v>1</v>
      </c>
      <c r="M21" s="50">
        <v>20</v>
      </c>
      <c r="O21" s="8" t="s">
        <v>123</v>
      </c>
    </row>
    <row r="22" spans="1:15" s="8" customFormat="1" ht="40.75" customHeight="1" x14ac:dyDescent="0.25">
      <c r="A22" s="6">
        <v>17</v>
      </c>
      <c r="B22" s="7" t="s">
        <v>86</v>
      </c>
      <c r="C22" s="7" t="s">
        <v>97</v>
      </c>
      <c r="D22" s="19">
        <v>17</v>
      </c>
      <c r="E22" s="15">
        <v>28</v>
      </c>
      <c r="F22" s="16">
        <v>1</v>
      </c>
      <c r="G22" s="16"/>
      <c r="H22" s="16"/>
      <c r="I22" s="30"/>
      <c r="J22" s="45">
        <f t="shared" si="0"/>
        <v>29</v>
      </c>
      <c r="K22" s="31" t="s">
        <v>172</v>
      </c>
      <c r="L22" s="50">
        <v>3</v>
      </c>
      <c r="M22" s="50">
        <v>21</v>
      </c>
      <c r="O22" s="8" t="s">
        <v>118</v>
      </c>
    </row>
    <row r="23" spans="1:15" s="8" customFormat="1" ht="42.8" customHeight="1" x14ac:dyDescent="0.25">
      <c r="A23" s="6">
        <v>18</v>
      </c>
      <c r="B23" s="7" t="s">
        <v>87</v>
      </c>
      <c r="C23" s="7" t="s">
        <v>97</v>
      </c>
      <c r="D23" s="19">
        <v>33</v>
      </c>
      <c r="E23" s="15">
        <v>54</v>
      </c>
      <c r="F23" s="16">
        <v>1</v>
      </c>
      <c r="G23" s="16"/>
      <c r="H23" s="16">
        <v>2</v>
      </c>
      <c r="I23" s="30"/>
      <c r="J23" s="45">
        <f t="shared" si="0"/>
        <v>57</v>
      </c>
      <c r="K23" s="31" t="s">
        <v>168</v>
      </c>
      <c r="L23" s="50">
        <v>5</v>
      </c>
      <c r="M23" s="50">
        <v>49</v>
      </c>
      <c r="O23" s="8" t="s">
        <v>124</v>
      </c>
    </row>
    <row r="24" spans="1:15" s="8" customFormat="1" ht="28.2" customHeight="1" x14ac:dyDescent="0.25">
      <c r="A24" s="6">
        <v>19</v>
      </c>
      <c r="B24" s="7" t="s">
        <v>15</v>
      </c>
      <c r="C24" s="7" t="s">
        <v>97</v>
      </c>
      <c r="D24" s="19">
        <v>30</v>
      </c>
      <c r="E24" s="15">
        <v>49</v>
      </c>
      <c r="F24" s="16"/>
      <c r="G24" s="16"/>
      <c r="H24" s="16">
        <v>3</v>
      </c>
      <c r="I24" s="30"/>
      <c r="J24" s="45">
        <f t="shared" si="0"/>
        <v>52</v>
      </c>
      <c r="K24" s="31" t="s">
        <v>179</v>
      </c>
      <c r="L24" s="50">
        <v>3</v>
      </c>
      <c r="M24" s="50">
        <v>34</v>
      </c>
    </row>
    <row r="25" spans="1:15" s="8" customFormat="1" ht="28.55" customHeight="1" x14ac:dyDescent="0.25">
      <c r="A25" s="6">
        <v>20</v>
      </c>
      <c r="B25" s="7" t="s">
        <v>16</v>
      </c>
      <c r="C25" s="28" t="s">
        <v>100</v>
      </c>
      <c r="D25" s="19">
        <v>6</v>
      </c>
      <c r="E25" s="15">
        <v>9</v>
      </c>
      <c r="F25" s="16"/>
      <c r="G25" s="16"/>
      <c r="H25" s="16"/>
      <c r="I25" s="30">
        <v>1</v>
      </c>
      <c r="J25" s="45">
        <f t="shared" si="0"/>
        <v>10</v>
      </c>
      <c r="K25" s="31"/>
      <c r="L25" s="51" t="s">
        <v>170</v>
      </c>
      <c r="M25" s="50">
        <v>18</v>
      </c>
    </row>
    <row r="26" spans="1:15" s="8" customFormat="1" ht="31.1" customHeight="1" x14ac:dyDescent="0.25">
      <c r="A26" s="6">
        <v>21</v>
      </c>
      <c r="B26" s="7" t="s">
        <v>17</v>
      </c>
      <c r="C26" s="7" t="s">
        <v>97</v>
      </c>
      <c r="D26" s="19">
        <v>12</v>
      </c>
      <c r="E26" s="15">
        <v>20</v>
      </c>
      <c r="F26" s="16">
        <v>1</v>
      </c>
      <c r="G26" s="16"/>
      <c r="H26" s="16"/>
      <c r="I26" s="30"/>
      <c r="J26" s="45">
        <f t="shared" si="0"/>
        <v>21</v>
      </c>
      <c r="K26" s="37" t="s">
        <v>166</v>
      </c>
      <c r="L26" s="51">
        <v>2</v>
      </c>
      <c r="M26" s="50">
        <v>34</v>
      </c>
      <c r="O26" s="8" t="s">
        <v>125</v>
      </c>
    </row>
    <row r="27" spans="1:15" s="8" customFormat="1" ht="20.399999999999999" customHeight="1" x14ac:dyDescent="0.25">
      <c r="A27" s="6">
        <v>22</v>
      </c>
      <c r="B27" s="7" t="s">
        <v>18</v>
      </c>
      <c r="C27" s="7" t="s">
        <v>97</v>
      </c>
      <c r="D27" s="19">
        <v>6</v>
      </c>
      <c r="E27" s="15">
        <v>9</v>
      </c>
      <c r="F27" s="16"/>
      <c r="G27" s="16"/>
      <c r="H27" s="16"/>
      <c r="I27" s="30">
        <v>1</v>
      </c>
      <c r="J27" s="45">
        <f t="shared" si="0"/>
        <v>10</v>
      </c>
      <c r="K27" s="31"/>
      <c r="L27" s="50">
        <v>1</v>
      </c>
      <c r="M27" s="50">
        <v>21</v>
      </c>
    </row>
    <row r="28" spans="1:15" s="8" customFormat="1" ht="31.1" customHeight="1" x14ac:dyDescent="0.25">
      <c r="A28" s="6">
        <v>23</v>
      </c>
      <c r="B28" s="7" t="s">
        <v>19</v>
      </c>
      <c r="C28" s="7" t="s">
        <v>97</v>
      </c>
      <c r="D28" s="19">
        <v>12</v>
      </c>
      <c r="E28" s="15">
        <v>20</v>
      </c>
      <c r="F28" s="16">
        <v>2</v>
      </c>
      <c r="G28" s="16"/>
      <c r="H28" s="16"/>
      <c r="I28" s="30"/>
      <c r="J28" s="45">
        <f t="shared" si="0"/>
        <v>22</v>
      </c>
      <c r="K28" s="37" t="s">
        <v>174</v>
      </c>
      <c r="L28" s="50">
        <v>2</v>
      </c>
      <c r="M28" s="50">
        <v>42</v>
      </c>
      <c r="O28" s="8" t="s">
        <v>120</v>
      </c>
    </row>
    <row r="29" spans="1:15" s="8" customFormat="1" ht="30.75" customHeight="1" x14ac:dyDescent="0.25">
      <c r="A29" s="6">
        <v>24</v>
      </c>
      <c r="B29" s="7" t="s">
        <v>20</v>
      </c>
      <c r="C29" s="7" t="s">
        <v>97</v>
      </c>
      <c r="D29" s="19">
        <v>13</v>
      </c>
      <c r="E29" s="15">
        <v>21</v>
      </c>
      <c r="F29" s="16"/>
      <c r="G29" s="16"/>
      <c r="H29" s="16">
        <v>1</v>
      </c>
      <c r="I29" s="30"/>
      <c r="J29" s="45">
        <f t="shared" si="0"/>
        <v>22</v>
      </c>
      <c r="K29" s="31" t="s">
        <v>167</v>
      </c>
      <c r="L29" s="50">
        <v>2</v>
      </c>
      <c r="M29" s="50">
        <v>9</v>
      </c>
    </row>
    <row r="30" spans="1:15" s="8" customFormat="1" ht="20.399999999999999" customHeight="1" x14ac:dyDescent="0.25">
      <c r="A30" s="6">
        <v>25</v>
      </c>
      <c r="B30" s="7" t="s">
        <v>22</v>
      </c>
      <c r="C30" s="28" t="s">
        <v>100</v>
      </c>
      <c r="D30" s="19">
        <v>7</v>
      </c>
      <c r="E30" s="15">
        <v>11</v>
      </c>
      <c r="F30" s="16"/>
      <c r="G30" s="16"/>
      <c r="H30" s="16"/>
      <c r="I30" s="30">
        <v>1</v>
      </c>
      <c r="J30" s="45">
        <f t="shared" si="0"/>
        <v>12</v>
      </c>
      <c r="K30" s="31"/>
      <c r="L30" s="51">
        <v>1</v>
      </c>
      <c r="M30" s="50">
        <v>17</v>
      </c>
    </row>
    <row r="31" spans="1:15" s="8" customFormat="1" ht="23.3" customHeight="1" x14ac:dyDescent="0.25">
      <c r="A31" s="6">
        <v>26</v>
      </c>
      <c r="B31" s="7" t="s">
        <v>25</v>
      </c>
      <c r="C31" s="7" t="s">
        <v>97</v>
      </c>
      <c r="D31" s="19">
        <v>7</v>
      </c>
      <c r="E31" s="15">
        <v>11</v>
      </c>
      <c r="F31" s="16"/>
      <c r="G31" s="16"/>
      <c r="H31" s="16"/>
      <c r="I31" s="30">
        <v>1</v>
      </c>
      <c r="J31" s="45">
        <f t="shared" si="0"/>
        <v>12</v>
      </c>
      <c r="K31" s="57"/>
      <c r="L31" s="50">
        <v>1</v>
      </c>
      <c r="M31" s="50">
        <v>16</v>
      </c>
    </row>
    <row r="32" spans="1:15" s="8" customFormat="1" ht="26.5" customHeight="1" x14ac:dyDescent="0.25">
      <c r="A32" s="6">
        <v>27</v>
      </c>
      <c r="B32" s="7" t="s">
        <v>28</v>
      </c>
      <c r="C32" s="28" t="s">
        <v>100</v>
      </c>
      <c r="D32" s="19">
        <v>9</v>
      </c>
      <c r="E32" s="15">
        <v>15</v>
      </c>
      <c r="F32" s="16">
        <v>1</v>
      </c>
      <c r="G32" s="16"/>
      <c r="H32" s="16"/>
      <c r="I32" s="30"/>
      <c r="J32" s="45">
        <f t="shared" si="0"/>
        <v>16</v>
      </c>
      <c r="K32" s="31" t="s">
        <v>172</v>
      </c>
      <c r="L32" s="50">
        <v>1</v>
      </c>
      <c r="M32" s="50">
        <v>17</v>
      </c>
      <c r="O32" s="8" t="s">
        <v>121</v>
      </c>
    </row>
    <row r="33" spans="1:17" s="8" customFormat="1" ht="19.899999999999999" customHeight="1" x14ac:dyDescent="0.25">
      <c r="A33" s="6">
        <v>28</v>
      </c>
      <c r="B33" s="7" t="s">
        <v>63</v>
      </c>
      <c r="C33" s="28" t="s">
        <v>100</v>
      </c>
      <c r="D33" s="19">
        <v>6</v>
      </c>
      <c r="E33" s="15">
        <v>9</v>
      </c>
      <c r="F33" s="16"/>
      <c r="G33" s="16"/>
      <c r="H33" s="16"/>
      <c r="I33" s="30">
        <v>1</v>
      </c>
      <c r="J33" s="45">
        <f t="shared" si="0"/>
        <v>10</v>
      </c>
      <c r="K33" s="31"/>
      <c r="L33" s="50">
        <v>1</v>
      </c>
      <c r="M33" s="50">
        <v>25</v>
      </c>
    </row>
    <row r="34" spans="1:17" s="8" customFormat="1" ht="19.55" customHeight="1" x14ac:dyDescent="0.25">
      <c r="A34" s="6">
        <v>29</v>
      </c>
      <c r="B34" s="7" t="s">
        <v>65</v>
      </c>
      <c r="C34" s="28" t="s">
        <v>100</v>
      </c>
      <c r="D34" s="19">
        <v>6</v>
      </c>
      <c r="E34" s="15">
        <v>9</v>
      </c>
      <c r="F34" s="16"/>
      <c r="G34" s="16"/>
      <c r="H34" s="16"/>
      <c r="I34" s="30">
        <v>1</v>
      </c>
      <c r="J34" s="45">
        <f t="shared" si="0"/>
        <v>10</v>
      </c>
      <c r="K34" s="31"/>
      <c r="L34" s="50">
        <v>1</v>
      </c>
      <c r="M34" s="50">
        <v>24</v>
      </c>
    </row>
    <row r="35" spans="1:17" s="8" customFormat="1" ht="19.899999999999999" customHeight="1" x14ac:dyDescent="0.25">
      <c r="A35" s="6">
        <v>30</v>
      </c>
      <c r="B35" s="7" t="s">
        <v>92</v>
      </c>
      <c r="C35" s="28" t="s">
        <v>100</v>
      </c>
      <c r="D35" s="19">
        <v>6</v>
      </c>
      <c r="E35" s="15">
        <v>9</v>
      </c>
      <c r="F35" s="16"/>
      <c r="G35" s="16"/>
      <c r="H35" s="16"/>
      <c r="I35" s="30">
        <v>1</v>
      </c>
      <c r="J35" s="45">
        <f t="shared" si="0"/>
        <v>10</v>
      </c>
      <c r="K35" s="31" t="s">
        <v>89</v>
      </c>
      <c r="L35" s="50">
        <v>1</v>
      </c>
      <c r="M35" s="50">
        <v>18</v>
      </c>
      <c r="P35" s="8" t="s">
        <v>141</v>
      </c>
    </row>
    <row r="36" spans="1:17" s="8" customFormat="1" ht="27.7" customHeight="1" x14ac:dyDescent="0.25">
      <c r="A36" s="6">
        <v>31</v>
      </c>
      <c r="B36" s="7" t="s">
        <v>88</v>
      </c>
      <c r="C36" s="7" t="s">
        <v>97</v>
      </c>
      <c r="D36" s="19">
        <v>12</v>
      </c>
      <c r="E36" s="15">
        <v>20</v>
      </c>
      <c r="F36" s="16">
        <v>2</v>
      </c>
      <c r="G36" s="16"/>
      <c r="H36" s="16"/>
      <c r="I36" s="15"/>
      <c r="J36" s="45">
        <f t="shared" si="0"/>
        <v>22</v>
      </c>
      <c r="K36" s="31" t="s">
        <v>174</v>
      </c>
      <c r="L36" s="50">
        <v>3</v>
      </c>
      <c r="M36" s="50">
        <v>10</v>
      </c>
      <c r="N36" s="39">
        <f>SUM(M6:M36)</f>
        <v>715</v>
      </c>
      <c r="O36" s="8" t="s">
        <v>126</v>
      </c>
      <c r="P36" s="49">
        <v>719</v>
      </c>
      <c r="Q36" s="8">
        <f>P36-N36</f>
        <v>4</v>
      </c>
    </row>
    <row r="37" spans="1:17" s="8" customFormat="1" ht="46.9" customHeight="1" x14ac:dyDescent="0.25">
      <c r="A37" s="6">
        <v>32</v>
      </c>
      <c r="B37" s="7" t="s">
        <v>145</v>
      </c>
      <c r="C37" s="26" t="s">
        <v>93</v>
      </c>
      <c r="D37" s="27">
        <v>6</v>
      </c>
      <c r="E37" s="15">
        <v>9</v>
      </c>
      <c r="F37" s="46">
        <v>1</v>
      </c>
      <c r="G37" s="46"/>
      <c r="H37" s="47"/>
      <c r="I37" s="16">
        <v>1</v>
      </c>
      <c r="J37" s="45">
        <f t="shared" si="0"/>
        <v>11</v>
      </c>
      <c r="K37" s="31" t="s">
        <v>180</v>
      </c>
      <c r="L37" s="50">
        <v>1</v>
      </c>
      <c r="M37" s="50">
        <v>20</v>
      </c>
    </row>
    <row r="38" spans="1:17" s="8" customFormat="1" ht="19.899999999999999" customHeight="1" x14ac:dyDescent="0.25">
      <c r="A38" s="6">
        <v>33</v>
      </c>
      <c r="B38" s="7" t="s">
        <v>26</v>
      </c>
      <c r="C38" s="26" t="s">
        <v>93</v>
      </c>
      <c r="D38" s="27">
        <v>6</v>
      </c>
      <c r="E38" s="15">
        <v>9</v>
      </c>
      <c r="F38" s="46"/>
      <c r="G38" s="46"/>
      <c r="H38" s="47"/>
      <c r="I38" s="16">
        <v>1</v>
      </c>
      <c r="J38" s="45">
        <f t="shared" si="0"/>
        <v>10</v>
      </c>
      <c r="K38" s="31" t="s">
        <v>89</v>
      </c>
      <c r="L38" s="50">
        <v>1</v>
      </c>
      <c r="M38" s="50">
        <v>24</v>
      </c>
    </row>
    <row r="39" spans="1:17" s="8" customFormat="1" ht="19.899999999999999" customHeight="1" x14ac:dyDescent="0.25">
      <c r="A39" s="6">
        <v>34</v>
      </c>
      <c r="B39" s="7" t="s">
        <v>27</v>
      </c>
      <c r="C39" s="26" t="s">
        <v>93</v>
      </c>
      <c r="D39" s="27">
        <v>6</v>
      </c>
      <c r="E39" s="15">
        <v>9</v>
      </c>
      <c r="F39" s="46"/>
      <c r="G39" s="46"/>
      <c r="H39" s="47"/>
      <c r="I39" s="16">
        <v>1</v>
      </c>
      <c r="J39" s="45">
        <f t="shared" si="0"/>
        <v>10</v>
      </c>
      <c r="K39" s="31" t="s">
        <v>129</v>
      </c>
      <c r="L39" s="50">
        <v>1</v>
      </c>
      <c r="M39" s="50">
        <v>20</v>
      </c>
    </row>
    <row r="40" spans="1:17" s="8" customFormat="1" ht="19.55" customHeight="1" x14ac:dyDescent="0.25">
      <c r="A40" s="6">
        <v>35</v>
      </c>
      <c r="B40" s="7" t="s">
        <v>128</v>
      </c>
      <c r="C40" s="26" t="s">
        <v>93</v>
      </c>
      <c r="D40" s="27">
        <v>6</v>
      </c>
      <c r="E40" s="15">
        <v>9</v>
      </c>
      <c r="F40" s="46"/>
      <c r="G40" s="46"/>
      <c r="H40" s="16"/>
      <c r="I40" s="16">
        <v>1</v>
      </c>
      <c r="J40" s="45">
        <f t="shared" si="0"/>
        <v>10</v>
      </c>
      <c r="K40" s="31" t="s">
        <v>152</v>
      </c>
      <c r="L40" s="50">
        <v>1</v>
      </c>
      <c r="M40" s="50">
        <v>20</v>
      </c>
    </row>
    <row r="41" spans="1:17" s="8" customFormat="1" ht="19.899999999999999" customHeight="1" x14ac:dyDescent="0.25">
      <c r="A41" s="6">
        <v>36</v>
      </c>
      <c r="B41" s="7" t="s">
        <v>30</v>
      </c>
      <c r="C41" s="26" t="s">
        <v>93</v>
      </c>
      <c r="D41" s="27">
        <v>6</v>
      </c>
      <c r="E41" s="15">
        <v>9</v>
      </c>
      <c r="F41" s="46"/>
      <c r="G41" s="46"/>
      <c r="H41" s="47"/>
      <c r="I41" s="16">
        <v>1</v>
      </c>
      <c r="J41" s="45">
        <f t="shared" si="0"/>
        <v>10</v>
      </c>
      <c r="K41" s="31" t="s">
        <v>89</v>
      </c>
      <c r="L41" s="50">
        <v>1</v>
      </c>
      <c r="M41" s="50">
        <v>15</v>
      </c>
    </row>
    <row r="42" spans="1:17" s="8" customFormat="1" ht="19.55" customHeight="1" x14ac:dyDescent="0.25">
      <c r="A42" s="6">
        <v>37</v>
      </c>
      <c r="B42" s="7" t="s">
        <v>37</v>
      </c>
      <c r="C42" s="26" t="s">
        <v>94</v>
      </c>
      <c r="D42" s="27">
        <v>6</v>
      </c>
      <c r="E42" s="54">
        <v>9</v>
      </c>
      <c r="F42" s="46"/>
      <c r="G42" s="46"/>
      <c r="H42" s="47"/>
      <c r="I42" s="16">
        <v>1</v>
      </c>
      <c r="J42" s="45">
        <f t="shared" si="0"/>
        <v>10</v>
      </c>
      <c r="K42" s="31" t="s">
        <v>152</v>
      </c>
      <c r="L42" s="50">
        <v>1</v>
      </c>
      <c r="M42" s="53">
        <v>40</v>
      </c>
      <c r="O42" s="8" t="s">
        <v>130</v>
      </c>
    </row>
    <row r="43" spans="1:17" s="8" customFormat="1" ht="20.399999999999999" customHeight="1" x14ac:dyDescent="0.25">
      <c r="A43" s="6">
        <v>38</v>
      </c>
      <c r="B43" s="7" t="s">
        <v>38</v>
      </c>
      <c r="C43" s="26" t="s">
        <v>94</v>
      </c>
      <c r="D43" s="27">
        <v>5</v>
      </c>
      <c r="E43" s="15">
        <v>8</v>
      </c>
      <c r="F43" s="46"/>
      <c r="G43" s="46"/>
      <c r="H43" s="47"/>
      <c r="I43" s="16">
        <v>1</v>
      </c>
      <c r="J43" s="45">
        <f t="shared" si="0"/>
        <v>9</v>
      </c>
      <c r="K43" s="31" t="s">
        <v>89</v>
      </c>
      <c r="L43" s="50">
        <v>1</v>
      </c>
      <c r="M43" s="50">
        <v>4</v>
      </c>
    </row>
    <row r="44" spans="1:17" s="8" customFormat="1" x14ac:dyDescent="0.25">
      <c r="A44" s="6">
        <v>39</v>
      </c>
      <c r="B44" s="7" t="s">
        <v>39</v>
      </c>
      <c r="C44" s="26" t="s">
        <v>95</v>
      </c>
      <c r="D44" s="27">
        <v>4</v>
      </c>
      <c r="E44" s="15">
        <v>6</v>
      </c>
      <c r="F44" s="16"/>
      <c r="G44" s="16"/>
      <c r="H44" s="47"/>
      <c r="I44" s="16">
        <v>1</v>
      </c>
      <c r="J44" s="45">
        <f t="shared" si="0"/>
        <v>7</v>
      </c>
      <c r="K44" s="31" t="s">
        <v>169</v>
      </c>
      <c r="L44" s="50">
        <v>1</v>
      </c>
      <c r="M44" s="50">
        <v>9</v>
      </c>
      <c r="O44" s="8" t="s">
        <v>122</v>
      </c>
    </row>
    <row r="45" spans="1:17" s="8" customFormat="1" ht="19.899999999999999" customHeight="1" x14ac:dyDescent="0.25">
      <c r="A45" s="6">
        <v>40</v>
      </c>
      <c r="B45" s="7" t="s">
        <v>43</v>
      </c>
      <c r="C45" s="26" t="s">
        <v>95</v>
      </c>
      <c r="D45" s="27">
        <v>3</v>
      </c>
      <c r="E45" s="15">
        <v>4</v>
      </c>
      <c r="F45" s="46"/>
      <c r="G45" s="46"/>
      <c r="H45" s="47"/>
      <c r="I45" s="16">
        <v>1</v>
      </c>
      <c r="J45" s="45">
        <f t="shared" si="0"/>
        <v>5</v>
      </c>
      <c r="K45" s="31" t="s">
        <v>89</v>
      </c>
      <c r="L45" s="50">
        <v>1</v>
      </c>
      <c r="M45" s="50">
        <v>18</v>
      </c>
    </row>
    <row r="46" spans="1:17" s="8" customFormat="1" ht="19.899999999999999" customHeight="1" x14ac:dyDescent="0.25">
      <c r="A46" s="6">
        <v>41</v>
      </c>
      <c r="B46" s="7" t="s">
        <v>44</v>
      </c>
      <c r="C46" s="26" t="s">
        <v>95</v>
      </c>
      <c r="D46" s="27">
        <v>6</v>
      </c>
      <c r="E46" s="15">
        <v>9</v>
      </c>
      <c r="F46" s="46"/>
      <c r="G46" s="46"/>
      <c r="H46" s="47"/>
      <c r="I46" s="16">
        <v>1</v>
      </c>
      <c r="J46" s="45">
        <f t="shared" si="0"/>
        <v>10</v>
      </c>
      <c r="K46" s="31" t="s">
        <v>89</v>
      </c>
      <c r="L46" s="50">
        <v>1</v>
      </c>
      <c r="M46" s="50">
        <v>20</v>
      </c>
    </row>
    <row r="47" spans="1:17" s="8" customFormat="1" ht="19.899999999999999" customHeight="1" x14ac:dyDescent="0.25">
      <c r="A47" s="6">
        <v>42</v>
      </c>
      <c r="B47" s="7" t="s">
        <v>45</v>
      </c>
      <c r="C47" s="26" t="s">
        <v>94</v>
      </c>
      <c r="D47" s="27">
        <v>6</v>
      </c>
      <c r="E47" s="15">
        <v>9</v>
      </c>
      <c r="F47" s="46"/>
      <c r="G47" s="46"/>
      <c r="H47" s="47"/>
      <c r="I47" s="16">
        <v>1</v>
      </c>
      <c r="J47" s="45">
        <f t="shared" si="0"/>
        <v>10</v>
      </c>
      <c r="K47" s="31" t="s">
        <v>89</v>
      </c>
      <c r="L47" s="50">
        <v>1</v>
      </c>
      <c r="M47" s="50">
        <v>24</v>
      </c>
    </row>
    <row r="48" spans="1:17" s="8" customFormat="1" ht="19.899999999999999" customHeight="1" x14ac:dyDescent="0.25">
      <c r="A48" s="6">
        <v>43</v>
      </c>
      <c r="B48" s="7" t="s">
        <v>47</v>
      </c>
      <c r="C48" s="26" t="s">
        <v>94</v>
      </c>
      <c r="D48" s="27">
        <v>6</v>
      </c>
      <c r="E48" s="15">
        <v>9</v>
      </c>
      <c r="F48" s="46"/>
      <c r="G48" s="46"/>
      <c r="H48" s="47"/>
      <c r="I48" s="16">
        <v>1</v>
      </c>
      <c r="J48" s="45">
        <f t="shared" si="0"/>
        <v>10</v>
      </c>
      <c r="K48" s="37" t="s">
        <v>89</v>
      </c>
      <c r="L48" s="51">
        <v>1</v>
      </c>
      <c r="M48" s="50">
        <v>20</v>
      </c>
    </row>
    <row r="49" spans="1:16" s="8" customFormat="1" ht="19.899999999999999" customHeight="1" x14ac:dyDescent="0.25">
      <c r="A49" s="6">
        <v>44</v>
      </c>
      <c r="B49" s="7" t="s">
        <v>50</v>
      </c>
      <c r="C49" s="26" t="s">
        <v>94</v>
      </c>
      <c r="D49" s="27">
        <v>6</v>
      </c>
      <c r="E49" s="15">
        <v>9</v>
      </c>
      <c r="F49" s="46"/>
      <c r="G49" s="46"/>
      <c r="H49" s="47"/>
      <c r="I49" s="16">
        <v>1</v>
      </c>
      <c r="J49" s="45">
        <f t="shared" si="0"/>
        <v>10</v>
      </c>
      <c r="K49" s="31" t="s">
        <v>89</v>
      </c>
      <c r="L49" s="50">
        <v>1</v>
      </c>
      <c r="M49" s="50">
        <v>22</v>
      </c>
    </row>
    <row r="50" spans="1:16" s="8" customFormat="1" ht="19.899999999999999" customHeight="1" x14ac:dyDescent="0.25">
      <c r="A50" s="6">
        <v>45</v>
      </c>
      <c r="B50" s="7" t="s">
        <v>52</v>
      </c>
      <c r="C50" s="26" t="s">
        <v>94</v>
      </c>
      <c r="D50" s="27">
        <v>6</v>
      </c>
      <c r="E50" s="15">
        <v>9</v>
      </c>
      <c r="F50" s="46"/>
      <c r="G50" s="46"/>
      <c r="H50" s="16"/>
      <c r="I50" s="16">
        <v>1</v>
      </c>
      <c r="J50" s="45">
        <f t="shared" si="0"/>
        <v>10</v>
      </c>
      <c r="K50" s="31" t="s">
        <v>89</v>
      </c>
      <c r="L50" s="50">
        <v>1</v>
      </c>
      <c r="M50" s="50">
        <v>22</v>
      </c>
    </row>
    <row r="51" spans="1:16" s="8" customFormat="1" ht="19.899999999999999" customHeight="1" x14ac:dyDescent="0.25">
      <c r="A51" s="6">
        <v>46</v>
      </c>
      <c r="B51" s="7" t="s">
        <v>108</v>
      </c>
      <c r="C51" s="26" t="s">
        <v>94</v>
      </c>
      <c r="D51" s="27">
        <v>5</v>
      </c>
      <c r="E51" s="15">
        <v>8</v>
      </c>
      <c r="F51" s="46"/>
      <c r="G51" s="46"/>
      <c r="H51" s="47"/>
      <c r="I51" s="16">
        <v>1</v>
      </c>
      <c r="J51" s="45">
        <f t="shared" si="0"/>
        <v>9</v>
      </c>
      <c r="K51" s="31" t="s">
        <v>89</v>
      </c>
      <c r="L51" s="50">
        <v>1</v>
      </c>
      <c r="M51" s="50">
        <v>6</v>
      </c>
    </row>
    <row r="52" spans="1:16" s="8" customFormat="1" ht="19.899999999999999" customHeight="1" x14ac:dyDescent="0.25">
      <c r="A52" s="6">
        <v>47</v>
      </c>
      <c r="B52" s="7" t="s">
        <v>56</v>
      </c>
      <c r="C52" s="26" t="s">
        <v>94</v>
      </c>
      <c r="D52" s="27">
        <v>6</v>
      </c>
      <c r="E52" s="15">
        <v>9</v>
      </c>
      <c r="F52" s="46"/>
      <c r="G52" s="46"/>
      <c r="H52" s="47"/>
      <c r="I52" s="16">
        <v>1</v>
      </c>
      <c r="J52" s="45">
        <f t="shared" si="0"/>
        <v>10</v>
      </c>
      <c r="K52" s="31" t="s">
        <v>89</v>
      </c>
      <c r="L52" s="50">
        <v>1</v>
      </c>
      <c r="M52" s="50">
        <v>20</v>
      </c>
    </row>
    <row r="53" spans="1:16" s="8" customFormat="1" ht="19.899999999999999" customHeight="1" x14ac:dyDescent="0.25">
      <c r="A53" s="6">
        <v>48</v>
      </c>
      <c r="B53" s="7" t="s">
        <v>57</v>
      </c>
      <c r="C53" s="26" t="s">
        <v>95</v>
      </c>
      <c r="D53" s="27">
        <v>6</v>
      </c>
      <c r="E53" s="15">
        <v>9</v>
      </c>
      <c r="F53" s="46"/>
      <c r="G53" s="46"/>
      <c r="H53" s="47"/>
      <c r="I53" s="16">
        <v>1</v>
      </c>
      <c r="J53" s="45">
        <f t="shared" si="0"/>
        <v>10</v>
      </c>
      <c r="K53" s="31" t="s">
        <v>89</v>
      </c>
      <c r="L53" s="50">
        <v>1</v>
      </c>
      <c r="M53" s="50">
        <v>24</v>
      </c>
    </row>
    <row r="54" spans="1:16" s="8" customFormat="1" ht="20.399999999999999" customHeight="1" x14ac:dyDescent="0.25">
      <c r="A54" s="6">
        <v>49</v>
      </c>
      <c r="B54" s="7" t="s">
        <v>103</v>
      </c>
      <c r="C54" s="26" t="s">
        <v>94</v>
      </c>
      <c r="D54" s="27">
        <v>5</v>
      </c>
      <c r="E54" s="15">
        <v>8</v>
      </c>
      <c r="F54" s="46"/>
      <c r="G54" s="46"/>
      <c r="H54" s="16"/>
      <c r="I54" s="16">
        <v>1</v>
      </c>
      <c r="J54" s="45">
        <f t="shared" si="0"/>
        <v>9</v>
      </c>
      <c r="K54" s="31" t="s">
        <v>89</v>
      </c>
      <c r="L54" s="50">
        <v>1</v>
      </c>
      <c r="M54" s="50">
        <v>14</v>
      </c>
    </row>
    <row r="55" spans="1:16" s="8" customFormat="1" ht="20.399999999999999" customHeight="1" x14ac:dyDescent="0.25">
      <c r="A55" s="6">
        <v>50</v>
      </c>
      <c r="B55" s="7" t="s">
        <v>107</v>
      </c>
      <c r="C55" s="26" t="s">
        <v>94</v>
      </c>
      <c r="D55" s="27">
        <v>6</v>
      </c>
      <c r="E55" s="15">
        <v>9</v>
      </c>
      <c r="F55" s="46"/>
      <c r="G55" s="46"/>
      <c r="H55" s="16"/>
      <c r="I55" s="16">
        <v>1</v>
      </c>
      <c r="J55" s="45">
        <f t="shared" si="0"/>
        <v>10</v>
      </c>
      <c r="K55" s="31"/>
      <c r="L55" s="50">
        <v>1</v>
      </c>
      <c r="M55" s="50">
        <v>23</v>
      </c>
    </row>
    <row r="56" spans="1:16" s="8" customFormat="1" ht="20.399999999999999" customHeight="1" x14ac:dyDescent="0.25">
      <c r="A56" s="6">
        <v>51</v>
      </c>
      <c r="B56" s="7" t="s">
        <v>151</v>
      </c>
      <c r="C56" s="26" t="s">
        <v>94</v>
      </c>
      <c r="D56" s="27">
        <v>6</v>
      </c>
      <c r="E56" s="15">
        <v>9</v>
      </c>
      <c r="F56" s="46"/>
      <c r="G56" s="46"/>
      <c r="H56" s="16"/>
      <c r="I56" s="16">
        <v>1</v>
      </c>
      <c r="J56" s="45">
        <f t="shared" si="0"/>
        <v>10</v>
      </c>
      <c r="K56" s="31"/>
      <c r="L56" s="50">
        <v>1</v>
      </c>
      <c r="M56" s="50">
        <v>8</v>
      </c>
    </row>
    <row r="57" spans="1:16" s="8" customFormat="1" ht="20.399999999999999" customHeight="1" x14ac:dyDescent="0.25">
      <c r="A57" s="6">
        <v>52</v>
      </c>
      <c r="B57" s="7" t="s">
        <v>150</v>
      </c>
      <c r="C57" s="26" t="s">
        <v>95</v>
      </c>
      <c r="D57" s="27">
        <v>6</v>
      </c>
      <c r="E57" s="15">
        <v>9</v>
      </c>
      <c r="F57" s="46"/>
      <c r="G57" s="46"/>
      <c r="H57" s="16"/>
      <c r="I57" s="16">
        <v>1</v>
      </c>
      <c r="J57" s="45">
        <f t="shared" si="0"/>
        <v>10</v>
      </c>
      <c r="K57" s="31" t="s">
        <v>89</v>
      </c>
      <c r="L57" s="50">
        <v>1</v>
      </c>
      <c r="M57" s="50">
        <v>20</v>
      </c>
    </row>
    <row r="58" spans="1:16" s="8" customFormat="1" ht="19.899999999999999" customHeight="1" x14ac:dyDescent="0.25">
      <c r="A58" s="6">
        <v>53</v>
      </c>
      <c r="B58" s="7" t="s">
        <v>78</v>
      </c>
      <c r="C58" s="26" t="s">
        <v>95</v>
      </c>
      <c r="D58" s="27">
        <v>6</v>
      </c>
      <c r="E58" s="15">
        <v>9</v>
      </c>
      <c r="F58" s="46"/>
      <c r="G58" s="46"/>
      <c r="H58" s="47"/>
      <c r="I58" s="16">
        <v>1</v>
      </c>
      <c r="J58" s="45">
        <f t="shared" si="0"/>
        <v>10</v>
      </c>
      <c r="K58" s="31" t="s">
        <v>89</v>
      </c>
      <c r="L58" s="50">
        <v>1</v>
      </c>
      <c r="M58" s="50">
        <v>18</v>
      </c>
    </row>
    <row r="59" spans="1:16" s="8" customFormat="1" ht="19.899999999999999" customHeight="1" x14ac:dyDescent="0.25">
      <c r="A59" s="6">
        <v>54</v>
      </c>
      <c r="B59" s="7" t="s">
        <v>149</v>
      </c>
      <c r="C59" s="26" t="s">
        <v>95</v>
      </c>
      <c r="D59" s="27">
        <v>6</v>
      </c>
      <c r="E59" s="15">
        <v>9</v>
      </c>
      <c r="F59" s="46"/>
      <c r="G59" s="46"/>
      <c r="H59" s="47"/>
      <c r="I59" s="16">
        <v>1</v>
      </c>
      <c r="J59" s="45">
        <f t="shared" si="0"/>
        <v>10</v>
      </c>
      <c r="K59" s="31" t="s">
        <v>89</v>
      </c>
      <c r="L59" s="50">
        <v>1</v>
      </c>
      <c r="M59" s="50">
        <v>20</v>
      </c>
    </row>
    <row r="60" spans="1:16" s="8" customFormat="1" ht="19.899999999999999" customHeight="1" x14ac:dyDescent="0.25">
      <c r="A60" s="6">
        <v>55</v>
      </c>
      <c r="B60" s="7" t="s">
        <v>80</v>
      </c>
      <c r="C60" s="26" t="s">
        <v>95</v>
      </c>
      <c r="D60" s="27">
        <v>5</v>
      </c>
      <c r="E60" s="15">
        <v>8</v>
      </c>
      <c r="F60" s="46"/>
      <c r="G60" s="46"/>
      <c r="H60" s="47"/>
      <c r="I60" s="16">
        <v>1</v>
      </c>
      <c r="J60" s="45">
        <f t="shared" si="0"/>
        <v>9</v>
      </c>
      <c r="K60" s="31"/>
      <c r="L60" s="50">
        <v>1</v>
      </c>
      <c r="M60" s="50">
        <v>10</v>
      </c>
    </row>
    <row r="61" spans="1:16" s="8" customFormat="1" ht="19.899999999999999" customHeight="1" x14ac:dyDescent="0.25">
      <c r="A61" s="6">
        <v>56</v>
      </c>
      <c r="B61" s="7" t="s">
        <v>114</v>
      </c>
      <c r="C61" s="26" t="s">
        <v>93</v>
      </c>
      <c r="D61" s="27">
        <v>6</v>
      </c>
      <c r="E61" s="15">
        <v>9</v>
      </c>
      <c r="F61" s="46"/>
      <c r="G61" s="46"/>
      <c r="H61" s="47"/>
      <c r="I61" s="16">
        <v>1</v>
      </c>
      <c r="J61" s="45">
        <f t="shared" si="0"/>
        <v>10</v>
      </c>
      <c r="K61" s="31"/>
      <c r="L61" s="50">
        <v>1</v>
      </c>
      <c r="M61" s="50">
        <v>20</v>
      </c>
    </row>
    <row r="62" spans="1:16" s="8" customFormat="1" ht="19.899999999999999" customHeight="1" x14ac:dyDescent="0.25">
      <c r="A62" s="6">
        <v>57</v>
      </c>
      <c r="B62" s="7" t="s">
        <v>113</v>
      </c>
      <c r="C62" s="26" t="s">
        <v>93</v>
      </c>
      <c r="D62" s="27">
        <v>5</v>
      </c>
      <c r="E62" s="15">
        <v>8</v>
      </c>
      <c r="F62" s="46"/>
      <c r="G62" s="46"/>
      <c r="H62" s="47"/>
      <c r="I62" s="16">
        <v>1</v>
      </c>
      <c r="J62" s="45">
        <f t="shared" si="0"/>
        <v>9</v>
      </c>
      <c r="K62" s="31" t="s">
        <v>89</v>
      </c>
      <c r="L62" s="50">
        <v>1</v>
      </c>
      <c r="M62" s="50">
        <v>11</v>
      </c>
    </row>
    <row r="63" spans="1:16" s="10" customFormat="1" ht="20.05" customHeight="1" x14ac:dyDescent="0.3">
      <c r="A63" s="9"/>
      <c r="B63" s="7" t="s">
        <v>82</v>
      </c>
      <c r="C63" s="7"/>
      <c r="D63" s="25">
        <f t="shared" ref="D63:J63" si="1">SUM(D6:D62)</f>
        <v>577</v>
      </c>
      <c r="E63" s="25">
        <f t="shared" si="1"/>
        <v>918</v>
      </c>
      <c r="F63" s="48">
        <f t="shared" si="1"/>
        <v>17</v>
      </c>
      <c r="G63" s="48">
        <f t="shared" si="1"/>
        <v>1</v>
      </c>
      <c r="H63" s="48">
        <f t="shared" si="1"/>
        <v>16</v>
      </c>
      <c r="I63" s="48">
        <f t="shared" si="1"/>
        <v>39</v>
      </c>
      <c r="J63" s="48">
        <f t="shared" si="1"/>
        <v>991</v>
      </c>
      <c r="K63" s="31"/>
      <c r="L63" s="52">
        <v>89</v>
      </c>
      <c r="M63" s="52">
        <f>SUM(M6:M62)</f>
        <v>1187</v>
      </c>
      <c r="N63" s="10">
        <f>SUM(M37:M62)</f>
        <v>472</v>
      </c>
      <c r="P63" s="10" t="s">
        <v>131</v>
      </c>
    </row>
    <row r="65" spans="2:10" x14ac:dyDescent="0.3">
      <c r="I65" s="36"/>
    </row>
    <row r="66" spans="2:10" hidden="1" x14ac:dyDescent="0.3">
      <c r="B66" s="43" t="s">
        <v>136</v>
      </c>
      <c r="C66" s="11">
        <v>864</v>
      </c>
      <c r="E66" s="41" t="s">
        <v>135</v>
      </c>
      <c r="F66" s="3">
        <f>C66*1.65</f>
        <v>1425.6</v>
      </c>
      <c r="H66" s="33"/>
      <c r="I66" s="36" t="s">
        <v>137</v>
      </c>
      <c r="J66" s="33">
        <f>F67-F63-E63-H63</f>
        <v>474</v>
      </c>
    </row>
    <row r="67" spans="2:10" hidden="1" x14ac:dyDescent="0.3">
      <c r="C67" s="41"/>
      <c r="D67" s="42"/>
      <c r="F67" s="11">
        <v>1425</v>
      </c>
      <c r="G67" s="11"/>
    </row>
  </sheetData>
  <mergeCells count="15">
    <mergeCell ref="A1:M1"/>
    <mergeCell ref="A2:A5"/>
    <mergeCell ref="B2:B5"/>
    <mergeCell ref="C2:C5"/>
    <mergeCell ref="D2:D5"/>
    <mergeCell ref="E2:J2"/>
    <mergeCell ref="L2:L5"/>
    <mergeCell ref="M2:M5"/>
    <mergeCell ref="E3:E5"/>
    <mergeCell ref="F3:F5"/>
    <mergeCell ref="H3:H5"/>
    <mergeCell ref="I3:I5"/>
    <mergeCell ref="J3:J5"/>
    <mergeCell ref="G3:G5"/>
    <mergeCell ref="K2:K5"/>
  </mergeCells>
  <phoneticPr fontId="2" type="noConversion"/>
  <pageMargins left="0.35" right="0.16" top="0.42" bottom="0.39370078740157483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P58"/>
  <sheetViews>
    <sheetView tabSelected="1" zoomScale="120" zoomScaleNormal="120" workbookViewId="0">
      <pane ySplit="5" topLeftCell="A6" activePane="bottomLeft" state="frozen"/>
      <selection pane="bottomLeft" activeCell="K7" sqref="K7"/>
    </sheetView>
  </sheetViews>
  <sheetFormatPr defaultColWidth="14.375" defaultRowHeight="17" x14ac:dyDescent="0.3"/>
  <cols>
    <col min="1" max="1" width="3" style="1" customWidth="1"/>
    <col min="2" max="2" width="10.625" style="2" customWidth="1"/>
    <col min="3" max="3" width="5" style="2" customWidth="1"/>
    <col min="4" max="4" width="5" style="11" customWidth="1"/>
    <col min="5" max="5" width="5.375" style="13" customWidth="1"/>
    <col min="6" max="6" width="3.5" style="13" customWidth="1"/>
    <col min="7" max="7" width="5.75" style="12" customWidth="1"/>
    <col min="8" max="8" width="4.625" style="3" customWidth="1"/>
    <col min="9" max="9" width="3.75" style="3" customWidth="1"/>
    <col min="10" max="10" width="3.125" style="3" customWidth="1"/>
    <col min="11" max="11" width="5.625" style="3" customWidth="1"/>
    <col min="12" max="12" width="6" style="3" customWidth="1"/>
    <col min="13" max="13" width="9.75" style="3" customWidth="1"/>
    <col min="14" max="14" width="42.625" style="38" customWidth="1"/>
    <col min="15" max="15" width="14.25" style="1" customWidth="1"/>
    <col min="16" max="16" width="0.375" style="1" hidden="1" customWidth="1"/>
    <col min="17" max="16384" width="14.375" style="1"/>
  </cols>
  <sheetData>
    <row r="1" spans="1:14" s="4" customFormat="1" ht="36" customHeight="1" x14ac:dyDescent="0.4">
      <c r="A1" s="102" t="s">
        <v>171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4"/>
    </row>
    <row r="2" spans="1:14" ht="20.25" customHeight="1" x14ac:dyDescent="0.3">
      <c r="A2" s="66" t="s">
        <v>83</v>
      </c>
      <c r="B2" s="69" t="s">
        <v>0</v>
      </c>
      <c r="C2" s="72" t="s">
        <v>101</v>
      </c>
      <c r="D2" s="75" t="s">
        <v>158</v>
      </c>
      <c r="E2" s="79" t="s">
        <v>160</v>
      </c>
      <c r="F2" s="79"/>
      <c r="G2" s="80"/>
      <c r="H2" s="80"/>
      <c r="I2" s="108"/>
      <c r="J2" s="108"/>
      <c r="K2" s="108"/>
      <c r="L2" s="108"/>
      <c r="M2" s="109"/>
      <c r="N2" s="97" t="s">
        <v>91</v>
      </c>
    </row>
    <row r="3" spans="1:14" ht="35.5" customHeight="1" x14ac:dyDescent="0.3">
      <c r="A3" s="67"/>
      <c r="B3" s="70"/>
      <c r="C3" s="73"/>
      <c r="D3" s="105"/>
      <c r="E3" s="110" t="s">
        <v>102</v>
      </c>
      <c r="F3" s="98" t="s">
        <v>154</v>
      </c>
      <c r="G3" s="99"/>
      <c r="H3" s="100"/>
      <c r="I3" s="113" t="s">
        <v>140</v>
      </c>
      <c r="J3" s="115" t="s">
        <v>98</v>
      </c>
      <c r="K3" s="80"/>
      <c r="L3" s="80"/>
      <c r="M3" s="116" t="s">
        <v>105</v>
      </c>
      <c r="N3" s="97"/>
    </row>
    <row r="4" spans="1:14" ht="48.75" customHeight="1" x14ac:dyDescent="0.3">
      <c r="A4" s="67"/>
      <c r="B4" s="70"/>
      <c r="C4" s="73"/>
      <c r="D4" s="106"/>
      <c r="E4" s="111"/>
      <c r="F4" s="101" t="s">
        <v>155</v>
      </c>
      <c r="G4" s="113" t="s">
        <v>109</v>
      </c>
      <c r="H4" s="118" t="s">
        <v>104</v>
      </c>
      <c r="I4" s="114"/>
      <c r="J4" s="113" t="s">
        <v>110</v>
      </c>
      <c r="K4" s="119" t="s">
        <v>111</v>
      </c>
      <c r="L4" s="113" t="s">
        <v>112</v>
      </c>
      <c r="M4" s="117"/>
      <c r="N4" s="97"/>
    </row>
    <row r="5" spans="1:14" s="5" customFormat="1" ht="71.5" customHeight="1" x14ac:dyDescent="0.3">
      <c r="A5" s="68"/>
      <c r="B5" s="71"/>
      <c r="C5" s="74"/>
      <c r="D5" s="107"/>
      <c r="E5" s="112"/>
      <c r="F5" s="101"/>
      <c r="G5" s="113"/>
      <c r="H5" s="118"/>
      <c r="I5" s="114"/>
      <c r="J5" s="113"/>
      <c r="K5" s="107"/>
      <c r="L5" s="113"/>
      <c r="M5" s="117"/>
      <c r="N5" s="97"/>
    </row>
    <row r="6" spans="1:14" s="8" customFormat="1" ht="53.5" customHeight="1" x14ac:dyDescent="0.25">
      <c r="A6" s="6">
        <v>1</v>
      </c>
      <c r="B6" s="7" t="s">
        <v>21</v>
      </c>
      <c r="C6" s="7" t="s">
        <v>93</v>
      </c>
      <c r="D6" s="20">
        <v>6</v>
      </c>
      <c r="E6" s="22">
        <v>9</v>
      </c>
      <c r="F6" s="22"/>
      <c r="G6" s="23">
        <v>1</v>
      </c>
      <c r="H6" s="24"/>
      <c r="I6" s="22">
        <v>1</v>
      </c>
      <c r="J6" s="22">
        <v>1</v>
      </c>
      <c r="K6" s="22"/>
      <c r="L6" s="22"/>
      <c r="M6" s="21">
        <f>L6+K6+J6+I6+H6+G6+E6</f>
        <v>12</v>
      </c>
      <c r="N6" s="31" t="s">
        <v>161</v>
      </c>
    </row>
    <row r="7" spans="1:14" s="8" customFormat="1" ht="41.3" customHeight="1" x14ac:dyDescent="0.25">
      <c r="A7" s="6">
        <v>2</v>
      </c>
      <c r="B7" s="7" t="s">
        <v>23</v>
      </c>
      <c r="C7" s="7" t="s">
        <v>93</v>
      </c>
      <c r="D7" s="20">
        <v>6</v>
      </c>
      <c r="E7" s="22">
        <v>9</v>
      </c>
      <c r="F7" s="22"/>
      <c r="G7" s="23">
        <v>1</v>
      </c>
      <c r="H7" s="24"/>
      <c r="I7" s="22">
        <v>1</v>
      </c>
      <c r="J7" s="22">
        <v>1</v>
      </c>
      <c r="K7" s="22"/>
      <c r="L7" s="22"/>
      <c r="M7" s="21">
        <f t="shared" ref="M7:M49" si="0">L7+K7+J7+I7+H7+G7+E7</f>
        <v>12</v>
      </c>
      <c r="N7" s="31" t="s">
        <v>162</v>
      </c>
    </row>
    <row r="8" spans="1:14" s="8" customFormat="1" ht="41.3" customHeight="1" x14ac:dyDescent="0.25">
      <c r="A8" s="6">
        <v>3</v>
      </c>
      <c r="B8" s="7" t="s">
        <v>24</v>
      </c>
      <c r="C8" s="7" t="s">
        <v>93</v>
      </c>
      <c r="D8" s="20">
        <v>6</v>
      </c>
      <c r="E8" s="22">
        <v>9</v>
      </c>
      <c r="F8" s="22"/>
      <c r="G8" s="23">
        <v>1</v>
      </c>
      <c r="H8" s="24"/>
      <c r="I8" s="22">
        <v>1</v>
      </c>
      <c r="J8" s="22">
        <v>1</v>
      </c>
      <c r="K8" s="22"/>
      <c r="L8" s="22"/>
      <c r="M8" s="21">
        <f t="shared" si="0"/>
        <v>12</v>
      </c>
      <c r="N8" s="31" t="s">
        <v>162</v>
      </c>
    </row>
    <row r="9" spans="1:14" s="8" customFormat="1" ht="77.45" customHeight="1" x14ac:dyDescent="0.25">
      <c r="A9" s="6">
        <v>4</v>
      </c>
      <c r="B9" s="7" t="s">
        <v>29</v>
      </c>
      <c r="C9" s="7" t="s">
        <v>93</v>
      </c>
      <c r="D9" s="20">
        <v>6</v>
      </c>
      <c r="E9" s="22">
        <v>9</v>
      </c>
      <c r="F9" s="22"/>
      <c r="G9" s="23">
        <v>1</v>
      </c>
      <c r="H9" s="24"/>
      <c r="I9" s="22">
        <v>1</v>
      </c>
      <c r="J9" s="22"/>
      <c r="K9" s="22">
        <v>1</v>
      </c>
      <c r="L9" s="22"/>
      <c r="M9" s="21">
        <f t="shared" si="0"/>
        <v>12</v>
      </c>
      <c r="N9" s="31" t="s">
        <v>182</v>
      </c>
    </row>
    <row r="10" spans="1:14" s="8" customFormat="1" ht="76.75" customHeight="1" x14ac:dyDescent="0.25">
      <c r="A10" s="6">
        <v>5</v>
      </c>
      <c r="B10" s="7" t="s">
        <v>127</v>
      </c>
      <c r="C10" s="7" t="s">
        <v>93</v>
      </c>
      <c r="D10" s="20">
        <v>6</v>
      </c>
      <c r="E10" s="22">
        <v>9</v>
      </c>
      <c r="F10" s="22"/>
      <c r="G10" s="23">
        <v>1</v>
      </c>
      <c r="H10" s="24">
        <v>1</v>
      </c>
      <c r="I10" s="22">
        <v>1</v>
      </c>
      <c r="J10" s="22">
        <v>1</v>
      </c>
      <c r="K10" s="22"/>
      <c r="L10" s="22"/>
      <c r="M10" s="21">
        <f t="shared" si="0"/>
        <v>13</v>
      </c>
      <c r="N10" s="31" t="s">
        <v>184</v>
      </c>
    </row>
    <row r="11" spans="1:14" s="8" customFormat="1" ht="51.8" customHeight="1" x14ac:dyDescent="0.25">
      <c r="A11" s="6">
        <v>6</v>
      </c>
      <c r="B11" s="7" t="s">
        <v>31</v>
      </c>
      <c r="C11" s="7" t="s">
        <v>93</v>
      </c>
      <c r="D11" s="20">
        <v>6</v>
      </c>
      <c r="E11" s="22">
        <v>9</v>
      </c>
      <c r="F11" s="22">
        <v>1</v>
      </c>
      <c r="G11" s="23"/>
      <c r="H11" s="24"/>
      <c r="I11" s="22">
        <v>1</v>
      </c>
      <c r="J11" s="22">
        <v>1</v>
      </c>
      <c r="K11" s="22"/>
      <c r="L11" s="22"/>
      <c r="M11" s="21">
        <f>L11+K11+J11+I11+H11+G11+F11+E11</f>
        <v>12</v>
      </c>
      <c r="N11" s="31" t="s">
        <v>181</v>
      </c>
    </row>
    <row r="12" spans="1:14" s="8" customFormat="1" ht="51.8" customHeight="1" x14ac:dyDescent="0.25">
      <c r="A12" s="6">
        <v>7</v>
      </c>
      <c r="B12" s="7" t="s">
        <v>32</v>
      </c>
      <c r="C12" s="7" t="s">
        <v>93</v>
      </c>
      <c r="D12" s="20">
        <v>7</v>
      </c>
      <c r="E12" s="22">
        <v>11</v>
      </c>
      <c r="F12" s="22"/>
      <c r="G12" s="23">
        <v>1</v>
      </c>
      <c r="H12" s="24"/>
      <c r="I12" s="22">
        <v>1</v>
      </c>
      <c r="J12" s="22">
        <v>1</v>
      </c>
      <c r="K12" s="22"/>
      <c r="L12" s="22"/>
      <c r="M12" s="21">
        <f t="shared" si="0"/>
        <v>14</v>
      </c>
      <c r="N12" s="31" t="s">
        <v>183</v>
      </c>
    </row>
    <row r="13" spans="1:14" s="8" customFormat="1" ht="52.5" customHeight="1" x14ac:dyDescent="0.25">
      <c r="A13" s="6">
        <v>8</v>
      </c>
      <c r="B13" s="7" t="s">
        <v>33</v>
      </c>
      <c r="C13" s="7" t="s">
        <v>93</v>
      </c>
      <c r="D13" s="20">
        <v>6</v>
      </c>
      <c r="E13" s="22">
        <v>9</v>
      </c>
      <c r="F13" s="22"/>
      <c r="G13" s="23">
        <v>1</v>
      </c>
      <c r="H13" s="24"/>
      <c r="I13" s="22">
        <v>1</v>
      </c>
      <c r="J13" s="22">
        <v>1</v>
      </c>
      <c r="K13" s="22"/>
      <c r="L13" s="22"/>
      <c r="M13" s="21">
        <f t="shared" si="0"/>
        <v>12</v>
      </c>
      <c r="N13" s="31" t="s">
        <v>185</v>
      </c>
    </row>
    <row r="14" spans="1:14" s="8" customFormat="1" ht="39.75" customHeight="1" x14ac:dyDescent="0.25">
      <c r="A14" s="6">
        <v>9</v>
      </c>
      <c r="B14" s="7" t="s">
        <v>34</v>
      </c>
      <c r="C14" s="7" t="s">
        <v>93</v>
      </c>
      <c r="D14" s="20">
        <v>6</v>
      </c>
      <c r="E14" s="22">
        <v>9</v>
      </c>
      <c r="F14" s="22"/>
      <c r="G14" s="23"/>
      <c r="H14" s="24"/>
      <c r="I14" s="22">
        <v>1</v>
      </c>
      <c r="J14" s="22">
        <v>2</v>
      </c>
      <c r="K14" s="22"/>
      <c r="L14" s="22"/>
      <c r="M14" s="21">
        <f t="shared" si="0"/>
        <v>12</v>
      </c>
      <c r="N14" s="31" t="s">
        <v>186</v>
      </c>
    </row>
    <row r="15" spans="1:14" s="8" customFormat="1" ht="61.85" customHeight="1" x14ac:dyDescent="0.25">
      <c r="A15" s="6">
        <v>10</v>
      </c>
      <c r="B15" s="7" t="s">
        <v>35</v>
      </c>
      <c r="C15" s="7" t="s">
        <v>93</v>
      </c>
      <c r="D15" s="20">
        <v>12</v>
      </c>
      <c r="E15" s="22">
        <v>20</v>
      </c>
      <c r="F15" s="22">
        <v>1</v>
      </c>
      <c r="G15" s="23">
        <v>1</v>
      </c>
      <c r="H15" s="24"/>
      <c r="I15" s="22"/>
      <c r="J15" s="22">
        <v>1</v>
      </c>
      <c r="K15" s="22"/>
      <c r="L15" s="22"/>
      <c r="M15" s="21">
        <f>L15+K15+J15+I15+H15+G15+F15+E15</f>
        <v>23</v>
      </c>
      <c r="N15" s="31" t="s">
        <v>189</v>
      </c>
    </row>
    <row r="16" spans="1:14" s="8" customFormat="1" ht="44.85" customHeight="1" x14ac:dyDescent="0.25">
      <c r="A16" s="6">
        <v>11</v>
      </c>
      <c r="B16" s="7" t="s">
        <v>36</v>
      </c>
      <c r="C16" s="7" t="s">
        <v>93</v>
      </c>
      <c r="D16" s="20">
        <v>6</v>
      </c>
      <c r="E16" s="22">
        <v>9</v>
      </c>
      <c r="F16" s="22"/>
      <c r="G16" s="23">
        <v>1</v>
      </c>
      <c r="H16" s="24"/>
      <c r="I16" s="22">
        <v>1</v>
      </c>
      <c r="J16" s="22">
        <v>1</v>
      </c>
      <c r="K16" s="22"/>
      <c r="L16" s="22"/>
      <c r="M16" s="21">
        <f t="shared" si="0"/>
        <v>12</v>
      </c>
      <c r="N16" s="31" t="s">
        <v>187</v>
      </c>
    </row>
    <row r="17" spans="1:16" s="8" customFormat="1" ht="43.5" customHeight="1" x14ac:dyDescent="0.25">
      <c r="A17" s="6">
        <v>12</v>
      </c>
      <c r="B17" s="7" t="s">
        <v>40</v>
      </c>
      <c r="C17" s="7" t="s">
        <v>93</v>
      </c>
      <c r="D17" s="20">
        <v>6</v>
      </c>
      <c r="E17" s="22">
        <v>9</v>
      </c>
      <c r="F17" s="22">
        <v>1</v>
      </c>
      <c r="G17" s="23"/>
      <c r="H17" s="24"/>
      <c r="I17" s="22">
        <v>1</v>
      </c>
      <c r="J17" s="22">
        <v>1</v>
      </c>
      <c r="K17" s="22"/>
      <c r="L17" s="22"/>
      <c r="M17" s="21">
        <f>L17+K17+J17+I17+H17+G17+F17+E17</f>
        <v>12</v>
      </c>
      <c r="N17" s="31" t="s">
        <v>188</v>
      </c>
      <c r="O17" s="60"/>
    </row>
    <row r="18" spans="1:16" s="8" customFormat="1" ht="39.75" customHeight="1" x14ac:dyDescent="0.25">
      <c r="A18" s="6">
        <v>13</v>
      </c>
      <c r="B18" s="7" t="s">
        <v>41</v>
      </c>
      <c r="C18" s="7" t="s">
        <v>93</v>
      </c>
      <c r="D18" s="20">
        <v>6</v>
      </c>
      <c r="E18" s="22">
        <v>9</v>
      </c>
      <c r="F18" s="22"/>
      <c r="G18" s="23">
        <v>1</v>
      </c>
      <c r="H18" s="24"/>
      <c r="I18" s="22">
        <v>1</v>
      </c>
      <c r="J18" s="22">
        <v>1</v>
      </c>
      <c r="K18" s="22"/>
      <c r="L18" s="22"/>
      <c r="M18" s="21">
        <f t="shared" si="0"/>
        <v>12</v>
      </c>
      <c r="N18" s="31" t="s">
        <v>162</v>
      </c>
    </row>
    <row r="19" spans="1:16" s="8" customFormat="1" ht="30.25" customHeight="1" x14ac:dyDescent="0.25">
      <c r="A19" s="6">
        <v>14</v>
      </c>
      <c r="B19" s="7" t="s">
        <v>42</v>
      </c>
      <c r="C19" s="7" t="s">
        <v>94</v>
      </c>
      <c r="D19" s="20">
        <v>6</v>
      </c>
      <c r="E19" s="22">
        <v>9</v>
      </c>
      <c r="F19" s="55"/>
      <c r="G19" s="23"/>
      <c r="H19" s="24"/>
      <c r="I19" s="22">
        <v>1</v>
      </c>
      <c r="J19" s="22">
        <v>2</v>
      </c>
      <c r="K19" s="22"/>
      <c r="L19" s="22"/>
      <c r="M19" s="21">
        <f t="shared" si="0"/>
        <v>12</v>
      </c>
      <c r="N19" s="31" t="s">
        <v>186</v>
      </c>
    </row>
    <row r="20" spans="1:16" s="8" customFormat="1" ht="39.75" customHeight="1" x14ac:dyDescent="0.25">
      <c r="A20" s="6">
        <v>15</v>
      </c>
      <c r="B20" s="7" t="s">
        <v>46</v>
      </c>
      <c r="C20" s="7" t="s">
        <v>93</v>
      </c>
      <c r="D20" s="20">
        <v>15</v>
      </c>
      <c r="E20" s="22">
        <v>24</v>
      </c>
      <c r="F20" s="22"/>
      <c r="G20" s="23">
        <v>3</v>
      </c>
      <c r="H20" s="24"/>
      <c r="I20" s="22"/>
      <c r="J20" s="22">
        <v>1</v>
      </c>
      <c r="K20" s="22"/>
      <c r="L20" s="22"/>
      <c r="M20" s="21">
        <f t="shared" si="0"/>
        <v>28</v>
      </c>
      <c r="N20" s="31" t="s">
        <v>190</v>
      </c>
    </row>
    <row r="21" spans="1:16" s="8" customFormat="1" ht="45.55" customHeight="1" x14ac:dyDescent="0.25">
      <c r="A21" s="6">
        <v>16</v>
      </c>
      <c r="B21" s="7" t="s">
        <v>96</v>
      </c>
      <c r="C21" s="7" t="s">
        <v>93</v>
      </c>
      <c r="D21" s="20">
        <v>6</v>
      </c>
      <c r="E21" s="22">
        <v>9</v>
      </c>
      <c r="F21" s="22"/>
      <c r="G21" s="23">
        <v>1</v>
      </c>
      <c r="H21" s="24"/>
      <c r="I21" s="22">
        <v>1</v>
      </c>
      <c r="J21" s="22">
        <v>1</v>
      </c>
      <c r="K21" s="22"/>
      <c r="L21" s="22"/>
      <c r="M21" s="21">
        <f t="shared" si="0"/>
        <v>12</v>
      </c>
      <c r="N21" s="31" t="s">
        <v>191</v>
      </c>
    </row>
    <row r="22" spans="1:16" s="8" customFormat="1" ht="23.8" customHeight="1" x14ac:dyDescent="0.25">
      <c r="A22" s="6">
        <v>17</v>
      </c>
      <c r="B22" s="7" t="s">
        <v>147</v>
      </c>
      <c r="C22" s="7" t="s">
        <v>94</v>
      </c>
      <c r="D22" s="20">
        <v>6</v>
      </c>
      <c r="E22" s="22">
        <v>9</v>
      </c>
      <c r="F22" s="22"/>
      <c r="G22" s="23"/>
      <c r="H22" s="24"/>
      <c r="I22" s="22">
        <v>1</v>
      </c>
      <c r="J22" s="22">
        <v>2</v>
      </c>
      <c r="K22" s="22"/>
      <c r="L22" s="22"/>
      <c r="M22" s="21">
        <f t="shared" si="0"/>
        <v>12</v>
      </c>
      <c r="N22" s="31" t="s">
        <v>192</v>
      </c>
      <c r="P22" s="8" t="s">
        <v>132</v>
      </c>
    </row>
    <row r="23" spans="1:16" s="8" customFormat="1" ht="39.4" customHeight="1" x14ac:dyDescent="0.25">
      <c r="A23" s="6">
        <v>18</v>
      </c>
      <c r="B23" s="7" t="s">
        <v>48</v>
      </c>
      <c r="C23" s="7" t="s">
        <v>94</v>
      </c>
      <c r="D23" s="20">
        <v>6</v>
      </c>
      <c r="E23" s="22">
        <v>9</v>
      </c>
      <c r="F23" s="22"/>
      <c r="G23" s="23"/>
      <c r="H23" s="24"/>
      <c r="I23" s="22">
        <v>1</v>
      </c>
      <c r="J23" s="22">
        <v>1</v>
      </c>
      <c r="K23" s="22"/>
      <c r="L23" s="22">
        <v>1</v>
      </c>
      <c r="M23" s="21">
        <f t="shared" si="0"/>
        <v>12</v>
      </c>
      <c r="N23" s="31" t="s">
        <v>181</v>
      </c>
    </row>
    <row r="24" spans="1:16" s="8" customFormat="1" ht="26.5" customHeight="1" x14ac:dyDescent="0.25">
      <c r="A24" s="6">
        <v>19</v>
      </c>
      <c r="B24" s="7" t="s">
        <v>49</v>
      </c>
      <c r="C24" s="7" t="s">
        <v>94</v>
      </c>
      <c r="D24" s="20">
        <v>6</v>
      </c>
      <c r="E24" s="22">
        <v>9</v>
      </c>
      <c r="F24" s="22"/>
      <c r="G24" s="23"/>
      <c r="H24" s="24"/>
      <c r="I24" s="22">
        <v>1</v>
      </c>
      <c r="J24" s="22">
        <v>2</v>
      </c>
      <c r="K24" s="22"/>
      <c r="L24" s="22"/>
      <c r="M24" s="21">
        <f t="shared" si="0"/>
        <v>12</v>
      </c>
      <c r="N24" s="31" t="s">
        <v>164</v>
      </c>
    </row>
    <row r="25" spans="1:16" s="8" customFormat="1" ht="39.25" customHeight="1" x14ac:dyDescent="0.25">
      <c r="A25" s="6">
        <v>20</v>
      </c>
      <c r="B25" s="7" t="s">
        <v>51</v>
      </c>
      <c r="C25" s="7" t="s">
        <v>93</v>
      </c>
      <c r="D25" s="61">
        <v>13</v>
      </c>
      <c r="E25" s="62">
        <v>21</v>
      </c>
      <c r="F25" s="62"/>
      <c r="G25" s="63">
        <v>1</v>
      </c>
      <c r="H25" s="64"/>
      <c r="I25" s="62"/>
      <c r="J25" s="62">
        <v>1</v>
      </c>
      <c r="K25" s="62"/>
      <c r="L25" s="62">
        <v>1</v>
      </c>
      <c r="M25" s="21">
        <f t="shared" si="0"/>
        <v>24</v>
      </c>
      <c r="N25" s="31" t="s">
        <v>193</v>
      </c>
    </row>
    <row r="26" spans="1:16" s="8" customFormat="1" ht="45" customHeight="1" x14ac:dyDescent="0.25">
      <c r="A26" s="6">
        <v>21</v>
      </c>
      <c r="B26" s="7" t="s">
        <v>53</v>
      </c>
      <c r="C26" s="7" t="s">
        <v>93</v>
      </c>
      <c r="D26" s="20">
        <v>6</v>
      </c>
      <c r="E26" s="22">
        <v>9</v>
      </c>
      <c r="F26" s="22"/>
      <c r="G26" s="23">
        <v>1</v>
      </c>
      <c r="H26" s="24"/>
      <c r="I26" s="22">
        <v>1</v>
      </c>
      <c r="J26" s="22">
        <v>1</v>
      </c>
      <c r="K26" s="22"/>
      <c r="L26" s="22"/>
      <c r="M26" s="21">
        <f t="shared" si="0"/>
        <v>12</v>
      </c>
      <c r="N26" s="31" t="s">
        <v>191</v>
      </c>
    </row>
    <row r="27" spans="1:16" s="8" customFormat="1" ht="51.8" customHeight="1" x14ac:dyDescent="0.25">
      <c r="A27" s="6">
        <v>22</v>
      </c>
      <c r="B27" s="7" t="s">
        <v>54</v>
      </c>
      <c r="C27" s="7" t="s">
        <v>94</v>
      </c>
      <c r="D27" s="20">
        <v>6</v>
      </c>
      <c r="E27" s="22">
        <v>9</v>
      </c>
      <c r="F27" s="22"/>
      <c r="G27" s="23">
        <v>1</v>
      </c>
      <c r="H27" s="24"/>
      <c r="I27" s="22">
        <v>1</v>
      </c>
      <c r="J27" s="22">
        <v>1</v>
      </c>
      <c r="K27" s="22"/>
      <c r="L27" s="22"/>
      <c r="M27" s="21">
        <f t="shared" si="0"/>
        <v>12</v>
      </c>
      <c r="N27" s="31" t="s">
        <v>161</v>
      </c>
    </row>
    <row r="28" spans="1:16" s="8" customFormat="1" ht="31.25" customHeight="1" x14ac:dyDescent="0.25">
      <c r="A28" s="6">
        <v>23</v>
      </c>
      <c r="B28" s="7" t="s">
        <v>55</v>
      </c>
      <c r="C28" s="7" t="s">
        <v>93</v>
      </c>
      <c r="D28" s="20">
        <v>6</v>
      </c>
      <c r="E28" s="22">
        <v>9</v>
      </c>
      <c r="F28" s="22"/>
      <c r="G28" s="23"/>
      <c r="H28" s="24"/>
      <c r="I28" s="22">
        <v>1</v>
      </c>
      <c r="J28" s="22">
        <v>2</v>
      </c>
      <c r="K28" s="22"/>
      <c r="L28" s="22"/>
      <c r="M28" s="21">
        <f t="shared" si="0"/>
        <v>12</v>
      </c>
      <c r="N28" s="31" t="s">
        <v>186</v>
      </c>
    </row>
    <row r="29" spans="1:16" s="8" customFormat="1" ht="40.950000000000003" customHeight="1" x14ac:dyDescent="0.25">
      <c r="A29" s="6">
        <v>24</v>
      </c>
      <c r="B29" s="7" t="s">
        <v>58</v>
      </c>
      <c r="C29" s="7" t="s">
        <v>93</v>
      </c>
      <c r="D29" s="20">
        <v>6</v>
      </c>
      <c r="E29" s="22">
        <v>9</v>
      </c>
      <c r="F29" s="22"/>
      <c r="G29" s="23">
        <v>1</v>
      </c>
      <c r="H29" s="24"/>
      <c r="I29" s="22">
        <v>1</v>
      </c>
      <c r="J29" s="22">
        <v>1</v>
      </c>
      <c r="K29" s="22"/>
      <c r="L29" s="22"/>
      <c r="M29" s="21">
        <f t="shared" si="0"/>
        <v>12</v>
      </c>
      <c r="N29" s="31" t="s">
        <v>162</v>
      </c>
    </row>
    <row r="30" spans="1:16" s="8" customFormat="1" ht="40.75" customHeight="1" x14ac:dyDescent="0.25">
      <c r="A30" s="6">
        <v>25</v>
      </c>
      <c r="B30" s="7" t="s">
        <v>59</v>
      </c>
      <c r="C30" s="7" t="s">
        <v>93</v>
      </c>
      <c r="D30" s="20">
        <v>6</v>
      </c>
      <c r="E30" s="22">
        <v>9</v>
      </c>
      <c r="F30" s="22"/>
      <c r="G30" s="23">
        <v>1</v>
      </c>
      <c r="H30" s="24"/>
      <c r="I30" s="22">
        <v>1</v>
      </c>
      <c r="J30" s="22">
        <v>1</v>
      </c>
      <c r="K30" s="22"/>
      <c r="L30" s="22"/>
      <c r="M30" s="21">
        <f t="shared" si="0"/>
        <v>12</v>
      </c>
      <c r="N30" s="31" t="s">
        <v>162</v>
      </c>
    </row>
    <row r="31" spans="1:16" s="8" customFormat="1" ht="29.25" customHeight="1" x14ac:dyDescent="0.25">
      <c r="A31" s="6">
        <v>26</v>
      </c>
      <c r="B31" s="7" t="s">
        <v>60</v>
      </c>
      <c r="C31" s="7" t="s">
        <v>93</v>
      </c>
      <c r="D31" s="20">
        <v>6</v>
      </c>
      <c r="E31" s="22">
        <v>9</v>
      </c>
      <c r="F31" s="22"/>
      <c r="G31" s="23"/>
      <c r="H31" s="24"/>
      <c r="I31" s="22">
        <v>1</v>
      </c>
      <c r="J31" s="22">
        <v>2</v>
      </c>
      <c r="K31" s="22"/>
      <c r="L31" s="22"/>
      <c r="M31" s="21">
        <f t="shared" si="0"/>
        <v>12</v>
      </c>
      <c r="N31" s="31" t="s">
        <v>186</v>
      </c>
    </row>
    <row r="32" spans="1:16" s="8" customFormat="1" ht="42.15" customHeight="1" x14ac:dyDescent="0.25">
      <c r="A32" s="6">
        <v>27</v>
      </c>
      <c r="B32" s="7" t="s">
        <v>61</v>
      </c>
      <c r="C32" s="7" t="s">
        <v>93</v>
      </c>
      <c r="D32" s="20">
        <v>6</v>
      </c>
      <c r="E32" s="22">
        <v>9</v>
      </c>
      <c r="F32" s="22"/>
      <c r="G32" s="23"/>
      <c r="H32" s="24"/>
      <c r="I32" s="22">
        <v>1</v>
      </c>
      <c r="J32" s="22">
        <v>2</v>
      </c>
      <c r="K32" s="22"/>
      <c r="L32" s="22"/>
      <c r="M32" s="21">
        <f t="shared" si="0"/>
        <v>12</v>
      </c>
      <c r="N32" s="31" t="s">
        <v>194</v>
      </c>
    </row>
    <row r="33" spans="1:16" s="8" customFormat="1" ht="16.3" customHeight="1" x14ac:dyDescent="0.25">
      <c r="A33" s="6">
        <v>28</v>
      </c>
      <c r="B33" s="7" t="s">
        <v>62</v>
      </c>
      <c r="C33" s="7" t="s">
        <v>94</v>
      </c>
      <c r="D33" s="20">
        <v>6</v>
      </c>
      <c r="E33" s="22">
        <v>9</v>
      </c>
      <c r="F33" s="22"/>
      <c r="G33" s="23"/>
      <c r="H33" s="24"/>
      <c r="I33" s="22">
        <v>1</v>
      </c>
      <c r="J33" s="22">
        <v>2</v>
      </c>
      <c r="K33" s="22"/>
      <c r="L33" s="22"/>
      <c r="M33" s="21">
        <f t="shared" si="0"/>
        <v>12</v>
      </c>
      <c r="N33" s="31" t="s">
        <v>163</v>
      </c>
    </row>
    <row r="34" spans="1:16" s="8" customFormat="1" ht="58.45" customHeight="1" x14ac:dyDescent="0.25">
      <c r="A34" s="6">
        <v>29</v>
      </c>
      <c r="B34" s="7" t="s">
        <v>64</v>
      </c>
      <c r="C34" s="7" t="s">
        <v>93</v>
      </c>
      <c r="D34" s="20">
        <v>6</v>
      </c>
      <c r="E34" s="22">
        <v>9</v>
      </c>
      <c r="F34" s="22"/>
      <c r="G34" s="23"/>
      <c r="H34" s="24">
        <v>1</v>
      </c>
      <c r="I34" s="22">
        <v>1</v>
      </c>
      <c r="J34" s="22">
        <v>2</v>
      </c>
      <c r="K34" s="22"/>
      <c r="L34" s="22"/>
      <c r="M34" s="21">
        <f t="shared" si="0"/>
        <v>13</v>
      </c>
      <c r="N34" s="31" t="s">
        <v>195</v>
      </c>
    </row>
    <row r="35" spans="1:16" s="8" customFormat="1" ht="14.95" customHeight="1" x14ac:dyDescent="0.25">
      <c r="A35" s="6">
        <v>30</v>
      </c>
      <c r="B35" s="7" t="s">
        <v>66</v>
      </c>
      <c r="C35" s="7" t="s">
        <v>93</v>
      </c>
      <c r="D35" s="20">
        <v>6</v>
      </c>
      <c r="E35" s="22">
        <v>9</v>
      </c>
      <c r="F35" s="22"/>
      <c r="G35" s="23"/>
      <c r="H35" s="24"/>
      <c r="I35" s="22">
        <v>1</v>
      </c>
      <c r="J35" s="22">
        <v>2</v>
      </c>
      <c r="K35" s="22"/>
      <c r="L35" s="22"/>
      <c r="M35" s="21">
        <f t="shared" si="0"/>
        <v>12</v>
      </c>
      <c r="N35" s="31" t="s">
        <v>163</v>
      </c>
    </row>
    <row r="36" spans="1:16" s="8" customFormat="1" ht="46.2" customHeight="1" x14ac:dyDescent="0.25">
      <c r="A36" s="6">
        <v>31</v>
      </c>
      <c r="B36" s="7" t="s">
        <v>67</v>
      </c>
      <c r="C36" s="7" t="s">
        <v>93</v>
      </c>
      <c r="D36" s="20">
        <v>6</v>
      </c>
      <c r="E36" s="22">
        <v>9</v>
      </c>
      <c r="F36" s="22"/>
      <c r="G36" s="23">
        <v>1</v>
      </c>
      <c r="H36" s="24"/>
      <c r="I36" s="22">
        <v>1</v>
      </c>
      <c r="J36" s="22">
        <v>1</v>
      </c>
      <c r="K36" s="22"/>
      <c r="L36" s="22"/>
      <c r="M36" s="21">
        <f t="shared" si="0"/>
        <v>12</v>
      </c>
      <c r="N36" s="31" t="s">
        <v>196</v>
      </c>
    </row>
    <row r="37" spans="1:16" s="8" customFormat="1" ht="59.8" customHeight="1" x14ac:dyDescent="0.25">
      <c r="A37" s="6">
        <v>32</v>
      </c>
      <c r="B37" s="7" t="s">
        <v>68</v>
      </c>
      <c r="C37" s="7" t="s">
        <v>93</v>
      </c>
      <c r="D37" s="20">
        <v>6</v>
      </c>
      <c r="E37" s="22">
        <v>9</v>
      </c>
      <c r="F37" s="22"/>
      <c r="G37" s="23">
        <v>1</v>
      </c>
      <c r="H37" s="24">
        <v>1</v>
      </c>
      <c r="I37" s="22">
        <v>1</v>
      </c>
      <c r="J37" s="22">
        <v>1</v>
      </c>
      <c r="K37" s="22"/>
      <c r="L37" s="22"/>
      <c r="M37" s="21">
        <f t="shared" si="0"/>
        <v>13</v>
      </c>
      <c r="N37" s="31" t="s">
        <v>197</v>
      </c>
      <c r="P37" s="8" t="s">
        <v>138</v>
      </c>
    </row>
    <row r="38" spans="1:16" s="8" customFormat="1" ht="54" customHeight="1" x14ac:dyDescent="0.25">
      <c r="A38" s="6">
        <v>33</v>
      </c>
      <c r="B38" s="7" t="s">
        <v>69</v>
      </c>
      <c r="C38" s="7" t="s">
        <v>93</v>
      </c>
      <c r="D38" s="20">
        <v>6</v>
      </c>
      <c r="E38" s="22">
        <v>9</v>
      </c>
      <c r="F38" s="22"/>
      <c r="G38" s="23">
        <v>1</v>
      </c>
      <c r="H38" s="24"/>
      <c r="I38" s="22">
        <v>1</v>
      </c>
      <c r="J38" s="22">
        <v>1</v>
      </c>
      <c r="K38" s="22"/>
      <c r="L38" s="22"/>
      <c r="M38" s="21">
        <f t="shared" si="0"/>
        <v>12</v>
      </c>
      <c r="N38" s="31" t="s">
        <v>198</v>
      </c>
      <c r="P38" s="8" t="s">
        <v>133</v>
      </c>
    </row>
    <row r="39" spans="1:16" s="8" customFormat="1" ht="40.1" customHeight="1" x14ac:dyDescent="0.25">
      <c r="A39" s="6">
        <v>34</v>
      </c>
      <c r="B39" s="7" t="s">
        <v>70</v>
      </c>
      <c r="C39" s="7" t="s">
        <v>93</v>
      </c>
      <c r="D39" s="20">
        <v>6</v>
      </c>
      <c r="E39" s="22">
        <v>9</v>
      </c>
      <c r="F39" s="22"/>
      <c r="G39" s="23"/>
      <c r="H39" s="24"/>
      <c r="I39" s="22">
        <v>1</v>
      </c>
      <c r="J39" s="22">
        <v>2</v>
      </c>
      <c r="K39" s="22"/>
      <c r="L39" s="22"/>
      <c r="M39" s="21">
        <f t="shared" si="0"/>
        <v>12</v>
      </c>
      <c r="N39" s="31" t="s">
        <v>194</v>
      </c>
    </row>
    <row r="40" spans="1:16" s="8" customFormat="1" ht="41.95" customHeight="1" x14ac:dyDescent="0.25">
      <c r="A40" s="6">
        <v>35</v>
      </c>
      <c r="B40" s="7" t="s">
        <v>71</v>
      </c>
      <c r="C40" s="7" t="s">
        <v>94</v>
      </c>
      <c r="D40" s="20">
        <v>6</v>
      </c>
      <c r="E40" s="22">
        <v>9</v>
      </c>
      <c r="F40" s="22"/>
      <c r="G40" s="23">
        <v>1</v>
      </c>
      <c r="H40" s="24"/>
      <c r="I40" s="22">
        <v>1</v>
      </c>
      <c r="J40" s="22">
        <v>1</v>
      </c>
      <c r="K40" s="22"/>
      <c r="L40" s="22"/>
      <c r="M40" s="21">
        <f t="shared" si="0"/>
        <v>12</v>
      </c>
      <c r="N40" s="31" t="s">
        <v>191</v>
      </c>
    </row>
    <row r="41" spans="1:16" s="8" customFormat="1" ht="40.1" customHeight="1" x14ac:dyDescent="0.25">
      <c r="A41" s="6">
        <v>36</v>
      </c>
      <c r="B41" s="7" t="s">
        <v>72</v>
      </c>
      <c r="C41" s="7" t="s">
        <v>93</v>
      </c>
      <c r="D41" s="20">
        <v>6</v>
      </c>
      <c r="E41" s="22">
        <v>9</v>
      </c>
      <c r="F41" s="22"/>
      <c r="G41" s="23">
        <v>1</v>
      </c>
      <c r="H41" s="32"/>
      <c r="I41" s="22">
        <v>1</v>
      </c>
      <c r="J41" s="22">
        <v>1</v>
      </c>
      <c r="K41" s="22"/>
      <c r="L41" s="22"/>
      <c r="M41" s="21">
        <f t="shared" si="0"/>
        <v>12</v>
      </c>
      <c r="N41" s="31" t="s">
        <v>191</v>
      </c>
    </row>
    <row r="42" spans="1:16" s="8" customFormat="1" ht="40.75" customHeight="1" x14ac:dyDescent="0.25">
      <c r="A42" s="6">
        <v>37</v>
      </c>
      <c r="B42" s="7" t="s">
        <v>73</v>
      </c>
      <c r="C42" s="7" t="s">
        <v>94</v>
      </c>
      <c r="D42" s="20">
        <v>6</v>
      </c>
      <c r="E42" s="22">
        <v>9</v>
      </c>
      <c r="F42" s="22"/>
      <c r="G42" s="23">
        <v>1</v>
      </c>
      <c r="H42" s="24"/>
      <c r="I42" s="22">
        <v>1</v>
      </c>
      <c r="J42" s="22">
        <v>1</v>
      </c>
      <c r="K42" s="22"/>
      <c r="L42" s="22"/>
      <c r="M42" s="21">
        <f t="shared" si="0"/>
        <v>12</v>
      </c>
      <c r="N42" s="31" t="s">
        <v>162</v>
      </c>
    </row>
    <row r="43" spans="1:16" s="8" customFormat="1" ht="50.3" customHeight="1" x14ac:dyDescent="0.25">
      <c r="A43" s="6">
        <v>38</v>
      </c>
      <c r="B43" s="7" t="s">
        <v>74</v>
      </c>
      <c r="C43" s="7" t="s">
        <v>94</v>
      </c>
      <c r="D43" s="20">
        <v>6</v>
      </c>
      <c r="E43" s="22">
        <v>9</v>
      </c>
      <c r="F43" s="22"/>
      <c r="G43" s="23">
        <v>1</v>
      </c>
      <c r="H43" s="24"/>
      <c r="I43" s="22">
        <v>1</v>
      </c>
      <c r="J43" s="22">
        <v>1</v>
      </c>
      <c r="K43" s="22"/>
      <c r="L43" s="22"/>
      <c r="M43" s="21">
        <f t="shared" si="0"/>
        <v>12</v>
      </c>
      <c r="N43" s="31" t="s">
        <v>165</v>
      </c>
    </row>
    <row r="44" spans="1:16" s="8" customFormat="1" ht="51.8" customHeight="1" x14ac:dyDescent="0.25">
      <c r="A44" s="6">
        <v>39</v>
      </c>
      <c r="B44" s="7" t="s">
        <v>148</v>
      </c>
      <c r="C44" s="7" t="s">
        <v>146</v>
      </c>
      <c r="D44" s="20">
        <v>6</v>
      </c>
      <c r="E44" s="22">
        <v>9</v>
      </c>
      <c r="F44" s="22"/>
      <c r="G44" s="23">
        <v>1</v>
      </c>
      <c r="H44" s="24"/>
      <c r="I44" s="22">
        <v>1</v>
      </c>
      <c r="J44" s="22">
        <v>1</v>
      </c>
      <c r="K44" s="22"/>
      <c r="L44" s="22"/>
      <c r="M44" s="21">
        <f t="shared" si="0"/>
        <v>12</v>
      </c>
      <c r="N44" s="31" t="s">
        <v>161</v>
      </c>
    </row>
    <row r="45" spans="1:16" s="8" customFormat="1" ht="41.3" customHeight="1" x14ac:dyDescent="0.25">
      <c r="A45" s="6">
        <v>40</v>
      </c>
      <c r="B45" s="7" t="s">
        <v>75</v>
      </c>
      <c r="C45" s="7" t="s">
        <v>94</v>
      </c>
      <c r="D45" s="20">
        <v>6</v>
      </c>
      <c r="E45" s="22">
        <v>9</v>
      </c>
      <c r="F45" s="22"/>
      <c r="G45" s="23">
        <v>1</v>
      </c>
      <c r="H45" s="24"/>
      <c r="I45" s="22">
        <v>1</v>
      </c>
      <c r="J45" s="22">
        <v>1</v>
      </c>
      <c r="K45" s="22"/>
      <c r="L45" s="22"/>
      <c r="M45" s="21">
        <f t="shared" si="0"/>
        <v>12</v>
      </c>
      <c r="N45" s="31" t="s">
        <v>162</v>
      </c>
    </row>
    <row r="46" spans="1:16" s="8" customFormat="1" ht="53.5" customHeight="1" x14ac:dyDescent="0.25">
      <c r="A46" s="6">
        <v>41</v>
      </c>
      <c r="B46" s="7" t="s">
        <v>76</v>
      </c>
      <c r="C46" s="7" t="s">
        <v>95</v>
      </c>
      <c r="D46" s="20">
        <v>6</v>
      </c>
      <c r="E46" s="22">
        <v>9</v>
      </c>
      <c r="F46" s="22"/>
      <c r="G46" s="23">
        <v>1</v>
      </c>
      <c r="H46" s="24"/>
      <c r="I46" s="22">
        <v>1</v>
      </c>
      <c r="J46" s="22">
        <v>1</v>
      </c>
      <c r="K46" s="22"/>
      <c r="L46" s="22"/>
      <c r="M46" s="21">
        <f t="shared" si="0"/>
        <v>12</v>
      </c>
      <c r="N46" s="31" t="s">
        <v>161</v>
      </c>
    </row>
    <row r="47" spans="1:16" s="8" customFormat="1" ht="51.8" customHeight="1" x14ac:dyDescent="0.25">
      <c r="A47" s="6">
        <v>42</v>
      </c>
      <c r="B47" s="7" t="s">
        <v>77</v>
      </c>
      <c r="C47" s="7" t="s">
        <v>95</v>
      </c>
      <c r="D47" s="20">
        <v>6</v>
      </c>
      <c r="E47" s="22">
        <v>9</v>
      </c>
      <c r="F47" s="22"/>
      <c r="G47" s="23">
        <v>1</v>
      </c>
      <c r="H47" s="24"/>
      <c r="I47" s="22">
        <v>1</v>
      </c>
      <c r="J47" s="22">
        <v>1</v>
      </c>
      <c r="K47" s="22"/>
      <c r="L47" s="22"/>
      <c r="M47" s="21">
        <f t="shared" si="0"/>
        <v>12</v>
      </c>
      <c r="N47" s="31" t="s">
        <v>161</v>
      </c>
    </row>
    <row r="48" spans="1:16" s="8" customFormat="1" ht="53.5" customHeight="1" x14ac:dyDescent="0.25">
      <c r="A48" s="6">
        <v>43</v>
      </c>
      <c r="B48" s="7" t="s">
        <v>79</v>
      </c>
      <c r="C48" s="7" t="s">
        <v>95</v>
      </c>
      <c r="D48" s="20">
        <v>6</v>
      </c>
      <c r="E48" s="22">
        <v>9</v>
      </c>
      <c r="F48" s="22"/>
      <c r="G48" s="23">
        <v>1</v>
      </c>
      <c r="H48" s="24"/>
      <c r="I48" s="22">
        <v>1</v>
      </c>
      <c r="J48" s="22">
        <v>1</v>
      </c>
      <c r="K48" s="22"/>
      <c r="L48" s="22"/>
      <c r="M48" s="21">
        <f t="shared" si="0"/>
        <v>12</v>
      </c>
      <c r="N48" s="31" t="s">
        <v>161</v>
      </c>
      <c r="P48" s="8" t="s">
        <v>134</v>
      </c>
    </row>
    <row r="49" spans="1:14" s="8" customFormat="1" ht="42.8" customHeight="1" x14ac:dyDescent="0.25">
      <c r="A49" s="6">
        <v>44</v>
      </c>
      <c r="B49" s="7" t="s">
        <v>81</v>
      </c>
      <c r="C49" s="7" t="s">
        <v>95</v>
      </c>
      <c r="D49" s="20">
        <v>6</v>
      </c>
      <c r="E49" s="22">
        <v>9</v>
      </c>
      <c r="F49" s="22"/>
      <c r="G49" s="23"/>
      <c r="H49" s="24"/>
      <c r="I49" s="22">
        <v>1</v>
      </c>
      <c r="J49" s="22">
        <v>2</v>
      </c>
      <c r="K49" s="22"/>
      <c r="L49" s="22"/>
      <c r="M49" s="21">
        <f t="shared" si="0"/>
        <v>12</v>
      </c>
      <c r="N49" s="31" t="s">
        <v>194</v>
      </c>
    </row>
    <row r="50" spans="1:14" s="10" customFormat="1" x14ac:dyDescent="0.3">
      <c r="A50" s="9"/>
      <c r="B50" s="7" t="s">
        <v>82</v>
      </c>
      <c r="C50" s="7"/>
      <c r="D50" s="20">
        <f t="shared" ref="D50:M50" si="1">SUM(D6:D49)</f>
        <v>287</v>
      </c>
      <c r="E50" s="20">
        <f t="shared" si="1"/>
        <v>436</v>
      </c>
      <c r="F50" s="20">
        <f t="shared" si="1"/>
        <v>3</v>
      </c>
      <c r="G50" s="20">
        <f t="shared" si="1"/>
        <v>31</v>
      </c>
      <c r="H50" s="20">
        <f t="shared" si="1"/>
        <v>3</v>
      </c>
      <c r="I50" s="20">
        <f t="shared" si="1"/>
        <v>41</v>
      </c>
      <c r="J50" s="20">
        <f t="shared" si="1"/>
        <v>55</v>
      </c>
      <c r="K50" s="20">
        <f t="shared" si="1"/>
        <v>1</v>
      </c>
      <c r="L50" s="20">
        <f t="shared" si="1"/>
        <v>2</v>
      </c>
      <c r="M50" s="21">
        <f t="shared" si="1"/>
        <v>572</v>
      </c>
      <c r="N50" s="17"/>
    </row>
    <row r="52" spans="1:14" hidden="1" x14ac:dyDescent="0.3">
      <c r="G52" s="34" t="e">
        <f>E50+G50+H50+#REF!</f>
        <v>#REF!</v>
      </c>
      <c r="L52" s="36"/>
      <c r="M52" s="35"/>
    </row>
    <row r="53" spans="1:14" x14ac:dyDescent="0.3">
      <c r="E53" s="14"/>
      <c r="F53" s="14"/>
    </row>
    <row r="54" spans="1:14" x14ac:dyDescent="0.3">
      <c r="E54" s="14"/>
      <c r="F54" s="14"/>
    </row>
    <row r="55" spans="1:14" x14ac:dyDescent="0.3">
      <c r="D55" s="58"/>
      <c r="E55" s="14"/>
      <c r="F55" s="14"/>
    </row>
    <row r="57" spans="1:14" x14ac:dyDescent="0.3">
      <c r="E57" s="59"/>
      <c r="F57" s="59"/>
    </row>
    <row r="58" spans="1:14" x14ac:dyDescent="0.3">
      <c r="E58" s="59"/>
      <c r="F58" s="59"/>
    </row>
  </sheetData>
  <mergeCells count="18">
    <mergeCell ref="K4:K5"/>
    <mergeCell ref="L4:L5"/>
    <mergeCell ref="F3:H3"/>
    <mergeCell ref="F4:F5"/>
    <mergeCell ref="A1:N1"/>
    <mergeCell ref="A2:A5"/>
    <mergeCell ref="B2:B5"/>
    <mergeCell ref="C2:C5"/>
    <mergeCell ref="D2:D5"/>
    <mergeCell ref="E2:M2"/>
    <mergeCell ref="N2:N5"/>
    <mergeCell ref="E3:E5"/>
    <mergeCell ref="I3:I5"/>
    <mergeCell ref="J3:L3"/>
    <mergeCell ref="M3:M5"/>
    <mergeCell ref="G4:G5"/>
    <mergeCell ref="H4:H5"/>
    <mergeCell ref="J4:J5"/>
  </mergeCells>
  <phoneticPr fontId="2" type="noConversion"/>
  <pageMargins left="0.31496062992125984" right="0.19685039370078741" top="0.39370078740157483" bottom="0.39370078740157483" header="0.31496062992125984" footer="0.27559055118110237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一般及偏遠30人</vt:lpstr>
      <vt:lpstr>偏遠31人以上</vt:lpstr>
      <vt:lpstr>一般及偏遠30人!Print_Titles</vt:lpstr>
      <vt:lpstr>偏遠31人以上!Print_Titles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教育處-013</cp:lastModifiedBy>
  <cp:lastPrinted>2024-07-16T09:45:27Z</cp:lastPrinted>
  <dcterms:created xsi:type="dcterms:W3CDTF">2005-08-02T03:44:12Z</dcterms:created>
  <dcterms:modified xsi:type="dcterms:W3CDTF">2024-07-19T10:40:02Z</dcterms:modified>
</cp:coreProperties>
</file>