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壽豐以北-按比例" sheetId="5" r:id="rId1"/>
    <sheet name="工作表2" sheetId="2" r:id="rId2"/>
    <sheet name="工作表3" sheetId="3" r:id="rId3"/>
  </sheets>
  <definedNames>
    <definedName name="_xlnm.Print_Area" localSheetId="0">'壽豐以北-按比例'!$A$1:$T$29</definedName>
  </definedNames>
  <calcPr calcId="145621"/>
</workbook>
</file>

<file path=xl/calcChain.xml><?xml version="1.0" encoding="utf-8"?>
<calcChain xmlns="http://schemas.openxmlformats.org/spreadsheetml/2006/main">
  <c r="D12" i="5" l="1"/>
  <c r="D10" i="5"/>
  <c r="D8" i="5"/>
  <c r="D6" i="5"/>
  <c r="D4" i="5"/>
  <c r="C27" i="5"/>
  <c r="D3" i="5" s="1"/>
  <c r="T27" i="5"/>
  <c r="J27" i="5"/>
  <c r="H27" i="5"/>
  <c r="I15" i="5" s="1"/>
  <c r="E27" i="5"/>
  <c r="N26" i="5"/>
  <c r="S25" i="5"/>
  <c r="N25" i="5"/>
  <c r="S24" i="5"/>
  <c r="N24" i="5"/>
  <c r="S23" i="5"/>
  <c r="N23" i="5"/>
  <c r="S22" i="5"/>
  <c r="N22" i="5"/>
  <c r="S21" i="5"/>
  <c r="N21" i="5"/>
  <c r="S20" i="5"/>
  <c r="N20" i="5"/>
  <c r="S19" i="5"/>
  <c r="N19" i="5"/>
  <c r="S18" i="5"/>
  <c r="N18" i="5"/>
  <c r="S17" i="5"/>
  <c r="N17" i="5"/>
  <c r="S16" i="5"/>
  <c r="N16" i="5"/>
  <c r="S15" i="5"/>
  <c r="N15" i="5"/>
  <c r="S14" i="5"/>
  <c r="N14" i="5"/>
  <c r="I14" i="5"/>
  <c r="S13" i="5"/>
  <c r="N13" i="5"/>
  <c r="S12" i="5"/>
  <c r="N12" i="5"/>
  <c r="I12" i="5"/>
  <c r="S11" i="5"/>
  <c r="N11" i="5"/>
  <c r="S10" i="5"/>
  <c r="N10" i="5"/>
  <c r="I10" i="5"/>
  <c r="S9" i="5"/>
  <c r="N9" i="5"/>
  <c r="S8" i="5"/>
  <c r="N8" i="5"/>
  <c r="I8" i="5"/>
  <c r="S7" i="5"/>
  <c r="N7" i="5"/>
  <c r="S6" i="5"/>
  <c r="N6" i="5"/>
  <c r="I6" i="5"/>
  <c r="S5" i="5"/>
  <c r="N5" i="5"/>
  <c r="V4" i="5"/>
  <c r="S4" i="5"/>
  <c r="N4" i="5"/>
  <c r="V3" i="5"/>
  <c r="S3" i="5"/>
  <c r="N3" i="5"/>
  <c r="I3" i="5" l="1"/>
  <c r="I4" i="5"/>
  <c r="I5" i="5"/>
  <c r="I7" i="5"/>
  <c r="I9" i="5"/>
  <c r="I11" i="5"/>
  <c r="I13" i="5"/>
  <c r="D5" i="5"/>
  <c r="D7" i="5"/>
  <c r="D9" i="5"/>
  <c r="D11" i="5"/>
</calcChain>
</file>

<file path=xl/sharedStrings.xml><?xml version="1.0" encoding="utf-8"?>
<sst xmlns="http://schemas.openxmlformats.org/spreadsheetml/2006/main" count="98" uniqueCount="87">
  <si>
    <t>編號</t>
    <phoneticPr fontId="3" type="noConversion"/>
  </si>
  <si>
    <t>高中</t>
    <phoneticPr fontId="3" type="noConversion"/>
  </si>
  <si>
    <t>名額</t>
    <phoneticPr fontId="3" type="noConversion"/>
  </si>
  <si>
    <t>國中</t>
    <phoneticPr fontId="3" type="noConversion"/>
  </si>
  <si>
    <t>學生數</t>
    <phoneticPr fontId="3" type="noConversion"/>
  </si>
  <si>
    <t>國小</t>
    <phoneticPr fontId="3" type="noConversion"/>
  </si>
  <si>
    <t>花蓮高中</t>
    <phoneticPr fontId="3" type="noConversion"/>
  </si>
  <si>
    <t>美崙國中</t>
  </si>
  <si>
    <t>花蓮女中</t>
    <phoneticPr fontId="3" type="noConversion"/>
  </si>
  <si>
    <t>花崗國中</t>
  </si>
  <si>
    <t>花蓮高工</t>
    <phoneticPr fontId="3" type="noConversion"/>
  </si>
  <si>
    <t>國風國中</t>
  </si>
  <si>
    <t>花蓮高農</t>
    <phoneticPr fontId="3" type="noConversion"/>
  </si>
  <si>
    <t>自強國中</t>
  </si>
  <si>
    <t>花蓮高商</t>
    <phoneticPr fontId="3" type="noConversion"/>
  </si>
  <si>
    <t>四維高中</t>
    <phoneticPr fontId="3" type="noConversion"/>
  </si>
  <si>
    <t xml:space="preserve"> </t>
    <phoneticPr fontId="3" type="noConversion"/>
  </si>
  <si>
    <t>海星高中</t>
    <phoneticPr fontId="3" type="noConversion"/>
  </si>
  <si>
    <t>吉安國中</t>
    <phoneticPr fontId="2" type="noConversion"/>
  </si>
  <si>
    <t>宜昌國中</t>
    <phoneticPr fontId="2" type="noConversion"/>
  </si>
  <si>
    <t>化仁國中</t>
    <phoneticPr fontId="2" type="noConversion"/>
  </si>
  <si>
    <t>新城國中</t>
    <phoneticPr fontId="2" type="noConversion"/>
  </si>
  <si>
    <t>秀林國中</t>
    <phoneticPr fontId="2" type="noConversion"/>
  </si>
  <si>
    <t>壽豐國中</t>
    <phoneticPr fontId="2" type="noConversion"/>
  </si>
  <si>
    <t>平和國中</t>
    <phoneticPr fontId="2" type="noConversion"/>
  </si>
  <si>
    <t>明禮國小</t>
    <phoneticPr fontId="3" type="noConversion"/>
  </si>
  <si>
    <t>明義國小</t>
    <phoneticPr fontId="3" type="noConversion"/>
  </si>
  <si>
    <t>明廉國小</t>
    <phoneticPr fontId="3" type="noConversion"/>
  </si>
  <si>
    <t>明恥國小</t>
    <phoneticPr fontId="3" type="noConversion"/>
  </si>
  <si>
    <t>中正國小</t>
    <phoneticPr fontId="3" type="noConversion"/>
  </si>
  <si>
    <t>中原國小</t>
    <phoneticPr fontId="3" type="noConversion"/>
  </si>
  <si>
    <t>信義國小</t>
    <phoneticPr fontId="3" type="noConversion"/>
  </si>
  <si>
    <t>復興國小</t>
    <phoneticPr fontId="3" type="noConversion"/>
  </si>
  <si>
    <t>中華國小</t>
    <phoneticPr fontId="3" type="noConversion"/>
  </si>
  <si>
    <t>忠孝國小</t>
    <phoneticPr fontId="3" type="noConversion"/>
  </si>
  <si>
    <t>北濱國小</t>
    <phoneticPr fontId="3" type="noConversion"/>
  </si>
  <si>
    <t>鑄強國小</t>
    <phoneticPr fontId="3" type="noConversion"/>
  </si>
  <si>
    <t>國福國小</t>
    <phoneticPr fontId="3" type="noConversion"/>
  </si>
  <si>
    <t>吉安國小</t>
    <phoneticPr fontId="3" type="noConversion"/>
  </si>
  <si>
    <t>宜昌國小</t>
    <phoneticPr fontId="3" type="noConversion"/>
  </si>
  <si>
    <t>北昌國小</t>
    <phoneticPr fontId="3" type="noConversion"/>
  </si>
  <si>
    <t>稻香國小</t>
    <phoneticPr fontId="3" type="noConversion"/>
  </si>
  <si>
    <t>光華國小</t>
    <phoneticPr fontId="3" type="noConversion"/>
  </si>
  <si>
    <t>南華國小</t>
    <phoneticPr fontId="3" type="noConversion"/>
  </si>
  <si>
    <t>化仁國小</t>
    <phoneticPr fontId="3" type="noConversion"/>
  </si>
  <si>
    <t>太昌國小</t>
    <phoneticPr fontId="3" type="noConversion"/>
  </si>
  <si>
    <t>新城國小</t>
    <phoneticPr fontId="3" type="noConversion"/>
  </si>
  <si>
    <t>北埔國小</t>
    <phoneticPr fontId="3" type="noConversion"/>
  </si>
  <si>
    <t>康樂國小</t>
    <phoneticPr fontId="3" type="noConversion"/>
  </si>
  <si>
    <t>秀林國小</t>
    <phoneticPr fontId="3" type="noConversion"/>
  </si>
  <si>
    <t>嘉里國小</t>
    <phoneticPr fontId="3" type="noConversion"/>
  </si>
  <si>
    <t>富世國小</t>
    <phoneticPr fontId="3" type="noConversion"/>
  </si>
  <si>
    <t>崇德國小</t>
    <phoneticPr fontId="3" type="noConversion"/>
  </si>
  <si>
    <t>和平國小</t>
    <phoneticPr fontId="3" type="noConversion"/>
  </si>
  <si>
    <t>景美國小</t>
    <phoneticPr fontId="3" type="noConversion"/>
  </si>
  <si>
    <t>三棧國小</t>
    <phoneticPr fontId="3" type="noConversion"/>
  </si>
  <si>
    <t>佳民國小</t>
    <phoneticPr fontId="3" type="noConversion"/>
  </si>
  <si>
    <t>銅門國小</t>
    <phoneticPr fontId="3" type="noConversion"/>
  </si>
  <si>
    <t>水源國小</t>
    <phoneticPr fontId="3" type="noConversion"/>
  </si>
  <si>
    <t>銅蘭國小</t>
    <phoneticPr fontId="3" type="noConversion"/>
  </si>
  <si>
    <t>文蘭國小</t>
    <phoneticPr fontId="3" type="noConversion"/>
  </si>
  <si>
    <t>西寶國小</t>
    <phoneticPr fontId="3" type="noConversion"/>
  </si>
  <si>
    <t>壽豐國小</t>
    <phoneticPr fontId="3" type="noConversion"/>
  </si>
  <si>
    <t>豐山國小</t>
    <phoneticPr fontId="3" type="noConversion"/>
  </si>
  <si>
    <t>豐裡國小</t>
    <phoneticPr fontId="3" type="noConversion"/>
  </si>
  <si>
    <t>志學國小</t>
    <phoneticPr fontId="3" type="noConversion"/>
  </si>
  <si>
    <t>平和國小</t>
    <phoneticPr fontId="3" type="noConversion"/>
  </si>
  <si>
    <t>溪口國小</t>
    <phoneticPr fontId="3" type="noConversion"/>
  </si>
  <si>
    <t>月眉國小</t>
    <phoneticPr fontId="3" type="noConversion"/>
  </si>
  <si>
    <t>水璉國小</t>
    <phoneticPr fontId="3" type="noConversion"/>
  </si>
  <si>
    <t>花蓮體中</t>
    <phoneticPr fontId="3" type="noConversion"/>
  </si>
  <si>
    <t>海星國中</t>
    <phoneticPr fontId="3" type="noConversion"/>
  </si>
  <si>
    <t>慈濟高中</t>
    <phoneticPr fontId="3" type="noConversion"/>
  </si>
  <si>
    <t>海星國小</t>
    <phoneticPr fontId="3" type="noConversion"/>
  </si>
  <si>
    <t>國小合計</t>
    <phoneticPr fontId="3" type="noConversion"/>
  </si>
  <si>
    <t>國中合計</t>
    <phoneticPr fontId="3" type="noConversion"/>
  </si>
  <si>
    <t>高中合計</t>
    <phoneticPr fontId="3" type="noConversion"/>
  </si>
  <si>
    <t>慈濟附中</t>
    <phoneticPr fontId="3" type="noConversion"/>
  </si>
  <si>
    <t>慈濟附小</t>
    <phoneticPr fontId="3" type="noConversion"/>
  </si>
  <si>
    <t>比例
(註2)</t>
    <phoneticPr fontId="3" type="noConversion"/>
  </si>
  <si>
    <t>總計666名，每名3,000元，頒發金額計1,998,000元</t>
    <phoneticPr fontId="3" type="noConversion"/>
  </si>
  <si>
    <t>上騰工商</t>
    <phoneticPr fontId="3" type="noConversion"/>
  </si>
  <si>
    <t>比例
(註3)</t>
    <phoneticPr fontId="3" type="noConversion"/>
  </si>
  <si>
    <t>比例
(註4)</t>
    <phoneticPr fontId="3" type="noConversion"/>
  </si>
  <si>
    <t>註:1.以各校比例核配名額，但因部分學校學生數過少，未及1名者以1名核配。
    2.高中獎學金名額共150名，各校學生數比例=(各校學生數/國中學生總數)x150。
    3.國中獎學金名額共216名，各校學生數比例=(各校學生數/國中學生總數)x216。
    4.國小獎學金名額共300名，各校學生數比例=(各校學生數/國小學生總數)x300。
    5.私立學校僅限設籍花蓮縣之學生提出申請。</t>
    <phoneticPr fontId="3" type="noConversion"/>
  </si>
  <si>
    <t>編號</t>
    <phoneticPr fontId="3" type="noConversion"/>
  </si>
  <si>
    <t>107年關聖帝君清寒學生獎助學金_花蓮縣高中以下學校各校配額表
(補助區域：花蓮、吉安、新城、秀林及壽豐等5鄉鎮市，頒獎日期：107年2月10日(六)，頒獎地點：花蓮縣文化局演藝廳)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</si>
</sst>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"/>
    <numFmt numFmtId="177" formatCode="#,##0.00_ "/>
  </numFmts>
  <fonts count="8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theme="1"/>
      <name val="新細明體"/>
      <family val="2"/>
      <scheme val="minor"/>
    </font>
    <font>
      <sz val="14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11" xfId="0" applyNumberFormat="1" applyFont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/>
    <xf numFmtId="0" fontId="6" fillId="0" borderId="14" xfId="0" applyFont="1" applyBorder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I23" sqref="I23"/>
    </sheetView>
  </sheetViews>
  <sheetFormatPr defaultRowHeight="16.2" x14ac:dyDescent="0.3"/>
  <cols>
    <col min="1" max="1" width="6.33203125" customWidth="1"/>
    <col min="2" max="2" width="11.77734375" customWidth="1"/>
    <col min="3" max="3" width="9" customWidth="1"/>
    <col min="4" max="4" width="8.77734375" customWidth="1"/>
    <col min="5" max="6" width="6.44140625" customWidth="1"/>
    <col min="7" max="7" width="11.77734375" customWidth="1"/>
    <col min="8" max="8" width="8.88671875" customWidth="1"/>
    <col min="9" max="9" width="8.77734375" customWidth="1"/>
    <col min="10" max="10" width="7" style="9" customWidth="1"/>
    <col min="11" max="11" width="6.5546875" style="11" customWidth="1"/>
    <col min="12" max="12" width="12.109375" style="9" customWidth="1"/>
    <col min="13" max="13" width="9" customWidth="1"/>
    <col min="14" max="14" width="9.33203125" customWidth="1"/>
    <col min="15" max="15" width="6.6640625" customWidth="1"/>
    <col min="16" max="16" width="6.5546875" style="10" customWidth="1"/>
    <col min="17" max="17" width="11.44140625" customWidth="1"/>
    <col min="18" max="18" width="10.33203125" customWidth="1"/>
    <col min="19" max="19" width="9" customWidth="1"/>
    <col min="20" max="20" width="7" customWidth="1"/>
  </cols>
  <sheetData>
    <row r="1" spans="1:22" ht="34.799999999999997" customHeight="1" thickBot="1" x14ac:dyDescent="0.45">
      <c r="A1" s="36" t="s">
        <v>86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9"/>
      <c r="R1" s="39"/>
      <c r="S1" s="39"/>
      <c r="T1" s="39"/>
    </row>
    <row r="2" spans="1:22" ht="36" customHeight="1" x14ac:dyDescent="0.3">
      <c r="A2" s="12" t="s">
        <v>85</v>
      </c>
      <c r="B2" s="13" t="s">
        <v>1</v>
      </c>
      <c r="C2" s="14" t="s">
        <v>4</v>
      </c>
      <c r="D2" s="14" t="s">
        <v>79</v>
      </c>
      <c r="E2" s="15" t="s">
        <v>2</v>
      </c>
      <c r="F2" s="12" t="s">
        <v>0</v>
      </c>
      <c r="G2" s="24" t="s">
        <v>3</v>
      </c>
      <c r="H2" s="14" t="s">
        <v>4</v>
      </c>
      <c r="I2" s="14" t="s">
        <v>82</v>
      </c>
      <c r="J2" s="25" t="s">
        <v>2</v>
      </c>
      <c r="K2" s="12" t="s">
        <v>0</v>
      </c>
      <c r="L2" s="32" t="s">
        <v>5</v>
      </c>
      <c r="M2" s="33" t="s">
        <v>4</v>
      </c>
      <c r="N2" s="14" t="s">
        <v>83</v>
      </c>
      <c r="O2" s="34" t="s">
        <v>2</v>
      </c>
      <c r="P2" s="12" t="s">
        <v>0</v>
      </c>
      <c r="Q2" s="32" t="s">
        <v>5</v>
      </c>
      <c r="R2" s="33" t="s">
        <v>4</v>
      </c>
      <c r="S2" s="14" t="s">
        <v>83</v>
      </c>
      <c r="T2" s="34" t="s">
        <v>2</v>
      </c>
    </row>
    <row r="3" spans="1:22" ht="19.8" x14ac:dyDescent="0.3">
      <c r="A3" s="16">
        <v>1</v>
      </c>
      <c r="B3" s="5" t="s">
        <v>6</v>
      </c>
      <c r="C3" s="6">
        <v>1319</v>
      </c>
      <c r="D3" s="7">
        <f>(C3/C27)*150</f>
        <v>21.384565499351492</v>
      </c>
      <c r="E3" s="17">
        <v>21</v>
      </c>
      <c r="F3" s="16">
        <v>11</v>
      </c>
      <c r="G3" s="4" t="s">
        <v>7</v>
      </c>
      <c r="H3" s="6">
        <v>498</v>
      </c>
      <c r="I3" s="7">
        <f>(H3/H27)*216</f>
        <v>14.285258964143425</v>
      </c>
      <c r="J3" s="26">
        <v>14</v>
      </c>
      <c r="K3" s="35">
        <v>24</v>
      </c>
      <c r="L3" s="5" t="s">
        <v>25</v>
      </c>
      <c r="M3" s="6">
        <v>188</v>
      </c>
      <c r="N3" s="7">
        <f>(M3/R27)*300</f>
        <v>5.0852042196375447</v>
      </c>
      <c r="O3" s="26">
        <v>5</v>
      </c>
      <c r="P3" s="35">
        <v>48</v>
      </c>
      <c r="Q3" s="5" t="s">
        <v>50</v>
      </c>
      <c r="R3" s="6">
        <v>72</v>
      </c>
      <c r="S3" s="7">
        <f>(R3/R27)*300</f>
        <v>1.9475250202867189</v>
      </c>
      <c r="T3" s="26">
        <v>2</v>
      </c>
      <c r="V3" s="8">
        <f>SUM(M3:M26)</f>
        <v>8773</v>
      </c>
    </row>
    <row r="4" spans="1:22" ht="19.8" x14ac:dyDescent="0.3">
      <c r="A4" s="16">
        <v>2</v>
      </c>
      <c r="B4" s="5" t="s">
        <v>8</v>
      </c>
      <c r="C4" s="6">
        <v>1100</v>
      </c>
      <c r="D4" s="7">
        <f>(C4/C27)*150</f>
        <v>17.833981841763944</v>
      </c>
      <c r="E4" s="17">
        <v>18</v>
      </c>
      <c r="F4" s="16">
        <v>12</v>
      </c>
      <c r="G4" s="4" t="s">
        <v>9</v>
      </c>
      <c r="H4" s="6">
        <v>1244</v>
      </c>
      <c r="I4" s="7">
        <f>(H4/H27)*216</f>
        <v>35.68446215139442</v>
      </c>
      <c r="J4" s="26">
        <v>36</v>
      </c>
      <c r="K4" s="35">
        <v>25</v>
      </c>
      <c r="L4" s="5" t="s">
        <v>26</v>
      </c>
      <c r="M4" s="6">
        <v>1453</v>
      </c>
      <c r="N4" s="7">
        <f>(M4/R27)*300</f>
        <v>39.302136867730589</v>
      </c>
      <c r="O4" s="26">
        <v>39</v>
      </c>
      <c r="P4" s="35">
        <v>49</v>
      </c>
      <c r="Q4" s="5" t="s">
        <v>49</v>
      </c>
      <c r="R4" s="6">
        <v>72</v>
      </c>
      <c r="S4" s="7">
        <f>(R4/R27)*300</f>
        <v>1.9475250202867189</v>
      </c>
      <c r="T4" s="26">
        <v>2</v>
      </c>
      <c r="V4" s="8">
        <f>SUM(R3:R25)</f>
        <v>2318</v>
      </c>
    </row>
    <row r="5" spans="1:22" ht="19.8" x14ac:dyDescent="0.3">
      <c r="A5" s="16">
        <v>3</v>
      </c>
      <c r="B5" s="5" t="s">
        <v>10</v>
      </c>
      <c r="C5" s="6">
        <v>1185</v>
      </c>
      <c r="D5" s="7">
        <f>(C5/C27)*150</f>
        <v>19.212062256809336</v>
      </c>
      <c r="E5" s="17">
        <v>19</v>
      </c>
      <c r="F5" s="16">
        <v>13</v>
      </c>
      <c r="G5" s="4" t="s">
        <v>11</v>
      </c>
      <c r="H5" s="6">
        <v>1592</v>
      </c>
      <c r="I5" s="7">
        <f>(H5/H27)*216</f>
        <v>45.666932270916334</v>
      </c>
      <c r="J5" s="26">
        <v>46</v>
      </c>
      <c r="K5" s="35">
        <v>26</v>
      </c>
      <c r="L5" s="5" t="s">
        <v>27</v>
      </c>
      <c r="M5" s="6">
        <v>492</v>
      </c>
      <c r="N5" s="7">
        <f>(M5/R27)*300</f>
        <v>13.308087638625913</v>
      </c>
      <c r="O5" s="26">
        <v>13</v>
      </c>
      <c r="P5" s="35">
        <v>50</v>
      </c>
      <c r="Q5" s="5" t="s">
        <v>51</v>
      </c>
      <c r="R5" s="6">
        <v>71</v>
      </c>
      <c r="S5" s="7">
        <f>(R5/R27)*300</f>
        <v>1.9204760616716257</v>
      </c>
      <c r="T5" s="26">
        <v>2</v>
      </c>
    </row>
    <row r="6" spans="1:22" ht="19.8" x14ac:dyDescent="0.3">
      <c r="A6" s="16">
        <v>4</v>
      </c>
      <c r="B6" s="5" t="s">
        <v>12</v>
      </c>
      <c r="C6" s="6">
        <v>800</v>
      </c>
      <c r="D6" s="7">
        <f>(C6/C27)*150</f>
        <v>12.970168612191959</v>
      </c>
      <c r="E6" s="17">
        <v>13</v>
      </c>
      <c r="F6" s="16">
        <v>14</v>
      </c>
      <c r="G6" s="4" t="s">
        <v>13</v>
      </c>
      <c r="H6" s="6">
        <v>716</v>
      </c>
      <c r="I6" s="7">
        <f>(H6/H27)*216</f>
        <v>20.538645418326691</v>
      </c>
      <c r="J6" s="26">
        <v>20</v>
      </c>
      <c r="K6" s="35">
        <v>27</v>
      </c>
      <c r="L6" s="5" t="s">
        <v>28</v>
      </c>
      <c r="M6" s="6">
        <v>238</v>
      </c>
      <c r="N6" s="7">
        <f>(M6/R27)*300</f>
        <v>6.4376521503922097</v>
      </c>
      <c r="O6" s="26">
        <v>7</v>
      </c>
      <c r="P6" s="35">
        <v>51</v>
      </c>
      <c r="Q6" s="5" t="s">
        <v>52</v>
      </c>
      <c r="R6" s="6">
        <v>65</v>
      </c>
      <c r="S6" s="7">
        <f>(R6/R27)*300</f>
        <v>1.7581823099810656</v>
      </c>
      <c r="T6" s="26">
        <v>2</v>
      </c>
    </row>
    <row r="7" spans="1:22" ht="19.8" x14ac:dyDescent="0.3">
      <c r="A7" s="16">
        <v>5</v>
      </c>
      <c r="B7" s="5" t="s">
        <v>14</v>
      </c>
      <c r="C7" s="6">
        <v>951</v>
      </c>
      <c r="D7" s="7">
        <f>(C7/C27)*150</f>
        <v>15.418287937743189</v>
      </c>
      <c r="E7" s="17">
        <v>15</v>
      </c>
      <c r="F7" s="16">
        <v>15</v>
      </c>
      <c r="G7" s="4" t="s">
        <v>18</v>
      </c>
      <c r="H7" s="6">
        <v>341</v>
      </c>
      <c r="I7" s="7">
        <f>(H7/H27)*216</f>
        <v>9.7816733067729089</v>
      </c>
      <c r="J7" s="26">
        <v>10</v>
      </c>
      <c r="K7" s="35">
        <v>28</v>
      </c>
      <c r="L7" s="5" t="s">
        <v>29</v>
      </c>
      <c r="M7" s="6">
        <v>958</v>
      </c>
      <c r="N7" s="7">
        <f>(M7/R27)*300</f>
        <v>25.912902353259401</v>
      </c>
      <c r="O7" s="26">
        <v>26</v>
      </c>
      <c r="P7" s="35">
        <v>52</v>
      </c>
      <c r="Q7" s="5" t="s">
        <v>53</v>
      </c>
      <c r="R7" s="6">
        <v>87</v>
      </c>
      <c r="S7" s="7">
        <f>(R7/R27)*300</f>
        <v>2.3532593995131186</v>
      </c>
      <c r="T7" s="26">
        <v>2</v>
      </c>
    </row>
    <row r="8" spans="1:22" ht="19.8" x14ac:dyDescent="0.3">
      <c r="A8" s="16">
        <v>6</v>
      </c>
      <c r="B8" s="5" t="s">
        <v>15</v>
      </c>
      <c r="C8" s="6">
        <v>1902</v>
      </c>
      <c r="D8" s="7">
        <f>(C8/C27)*150</f>
        <v>30.836575875486378</v>
      </c>
      <c r="E8" s="17">
        <v>31</v>
      </c>
      <c r="F8" s="16">
        <v>16</v>
      </c>
      <c r="G8" s="4" t="s">
        <v>19</v>
      </c>
      <c r="H8" s="6">
        <v>822</v>
      </c>
      <c r="I8" s="7">
        <f>(H8/H27)*216</f>
        <v>23.579282868525897</v>
      </c>
      <c r="J8" s="26">
        <v>24</v>
      </c>
      <c r="K8" s="35">
        <v>29</v>
      </c>
      <c r="L8" s="5" t="s">
        <v>30</v>
      </c>
      <c r="M8" s="6">
        <v>398</v>
      </c>
      <c r="N8" s="7">
        <f>(M8/R27)*300</f>
        <v>10.765485528807142</v>
      </c>
      <c r="O8" s="26">
        <v>11</v>
      </c>
      <c r="P8" s="35">
        <v>53</v>
      </c>
      <c r="Q8" s="5" t="s">
        <v>54</v>
      </c>
      <c r="R8" s="6">
        <v>50</v>
      </c>
      <c r="S8" s="7">
        <f>(R8/R27)*300</f>
        <v>1.352447930754666</v>
      </c>
      <c r="T8" s="26">
        <v>2</v>
      </c>
    </row>
    <row r="9" spans="1:22" ht="19.8" x14ac:dyDescent="0.3">
      <c r="A9" s="16">
        <v>7</v>
      </c>
      <c r="B9" s="5" t="s">
        <v>17</v>
      </c>
      <c r="C9" s="6">
        <v>1100</v>
      </c>
      <c r="D9" s="7">
        <f>(C9/C27)*150</f>
        <v>17.833981841763944</v>
      </c>
      <c r="E9" s="17">
        <v>18</v>
      </c>
      <c r="F9" s="16">
        <v>17</v>
      </c>
      <c r="G9" s="5" t="s">
        <v>20</v>
      </c>
      <c r="H9" s="6">
        <v>347</v>
      </c>
      <c r="I9" s="7">
        <f>(H9/H27)*216</f>
        <v>9.9537848605577679</v>
      </c>
      <c r="J9" s="26">
        <v>10</v>
      </c>
      <c r="K9" s="35">
        <v>30</v>
      </c>
      <c r="L9" s="5" t="s">
        <v>31</v>
      </c>
      <c r="M9" s="6">
        <v>79</v>
      </c>
      <c r="N9" s="7">
        <f>(M9/R27)*300</f>
        <v>2.136867730592372</v>
      </c>
      <c r="O9" s="26">
        <v>2</v>
      </c>
      <c r="P9" s="35">
        <v>54</v>
      </c>
      <c r="Q9" s="5" t="s">
        <v>55</v>
      </c>
      <c r="R9" s="6">
        <v>39</v>
      </c>
      <c r="S9" s="7">
        <f>(R9/R27)*300</f>
        <v>1.0549093859886396</v>
      </c>
      <c r="T9" s="26">
        <v>1</v>
      </c>
    </row>
    <row r="10" spans="1:22" ht="19.8" x14ac:dyDescent="0.3">
      <c r="A10" s="16">
        <v>8</v>
      </c>
      <c r="B10" s="5" t="s">
        <v>72</v>
      </c>
      <c r="C10" s="6">
        <v>507</v>
      </c>
      <c r="D10" s="7">
        <f>(C10/C27)*150</f>
        <v>8.2198443579766529</v>
      </c>
      <c r="E10" s="17">
        <v>8</v>
      </c>
      <c r="F10" s="16">
        <v>18</v>
      </c>
      <c r="G10" s="4" t="s">
        <v>21</v>
      </c>
      <c r="H10" s="6">
        <v>376</v>
      </c>
      <c r="I10" s="7">
        <f>(H10/H27)*216</f>
        <v>10.785657370517928</v>
      </c>
      <c r="J10" s="26">
        <v>11</v>
      </c>
      <c r="K10" s="35">
        <v>31</v>
      </c>
      <c r="L10" s="5" t="s">
        <v>32</v>
      </c>
      <c r="M10" s="6">
        <v>124</v>
      </c>
      <c r="N10" s="7">
        <f>(M10/R27)*300</f>
        <v>3.3540708682715716</v>
      </c>
      <c r="O10" s="26">
        <v>3</v>
      </c>
      <c r="P10" s="35">
        <v>55</v>
      </c>
      <c r="Q10" s="5" t="s">
        <v>56</v>
      </c>
      <c r="R10" s="6">
        <v>50</v>
      </c>
      <c r="S10" s="7">
        <f>(R10/R27)*300</f>
        <v>1.352447930754666</v>
      </c>
      <c r="T10" s="26">
        <v>1</v>
      </c>
    </row>
    <row r="11" spans="1:22" ht="19.8" x14ac:dyDescent="0.3">
      <c r="A11" s="16">
        <v>9</v>
      </c>
      <c r="B11" s="5" t="s">
        <v>81</v>
      </c>
      <c r="C11" s="6">
        <v>274</v>
      </c>
      <c r="D11" s="7">
        <f>(C11/C27)*150</f>
        <v>4.442282749675746</v>
      </c>
      <c r="E11" s="17">
        <v>4</v>
      </c>
      <c r="F11" s="16">
        <v>19</v>
      </c>
      <c r="G11" s="4" t="s">
        <v>22</v>
      </c>
      <c r="H11" s="6">
        <v>256</v>
      </c>
      <c r="I11" s="7">
        <f>(H11/H27)*216</f>
        <v>7.3434262948207172</v>
      </c>
      <c r="J11" s="26">
        <v>7</v>
      </c>
      <c r="K11" s="35">
        <v>32</v>
      </c>
      <c r="L11" s="5" t="s">
        <v>33</v>
      </c>
      <c r="M11" s="6">
        <v>286</v>
      </c>
      <c r="N11" s="7">
        <f>(M11/R27)*300</f>
        <v>7.7360021639166892</v>
      </c>
      <c r="O11" s="26">
        <v>8</v>
      </c>
      <c r="P11" s="35">
        <v>56</v>
      </c>
      <c r="Q11" s="5" t="s">
        <v>57</v>
      </c>
      <c r="R11" s="6">
        <v>76</v>
      </c>
      <c r="S11" s="7">
        <f>(R11/R27)*300</f>
        <v>2.0557208547470922</v>
      </c>
      <c r="T11" s="26">
        <v>2</v>
      </c>
    </row>
    <row r="12" spans="1:22" ht="19.8" x14ac:dyDescent="0.3">
      <c r="A12" s="16">
        <v>10</v>
      </c>
      <c r="B12" s="5" t="s">
        <v>70</v>
      </c>
      <c r="C12" s="6">
        <v>114</v>
      </c>
      <c r="D12" s="7">
        <f>(C12/C27)*150</f>
        <v>1.848249027237354</v>
      </c>
      <c r="E12" s="17">
        <v>3</v>
      </c>
      <c r="F12" s="16">
        <v>20</v>
      </c>
      <c r="G12" s="4" t="s">
        <v>23</v>
      </c>
      <c r="H12" s="6">
        <v>223</v>
      </c>
      <c r="I12" s="7">
        <f>(H12/H27)*216</f>
        <v>6.3968127490039839</v>
      </c>
      <c r="J12" s="26">
        <v>6</v>
      </c>
      <c r="K12" s="35">
        <v>33</v>
      </c>
      <c r="L12" s="5" t="s">
        <v>34</v>
      </c>
      <c r="M12" s="6">
        <v>430</v>
      </c>
      <c r="N12" s="7">
        <f>(M12/R27)*300</f>
        <v>11.631052204490127</v>
      </c>
      <c r="O12" s="26">
        <v>12</v>
      </c>
      <c r="P12" s="35">
        <v>57</v>
      </c>
      <c r="Q12" s="5" t="s">
        <v>58</v>
      </c>
      <c r="R12" s="6">
        <v>91</v>
      </c>
      <c r="S12" s="7">
        <f>(R12/R27)*300</f>
        <v>2.4614552339734921</v>
      </c>
      <c r="T12" s="26">
        <v>2</v>
      </c>
    </row>
    <row r="13" spans="1:22" ht="19.8" x14ac:dyDescent="0.3">
      <c r="A13" s="16"/>
      <c r="B13" s="5"/>
      <c r="C13" s="5"/>
      <c r="D13" s="5"/>
      <c r="E13" s="18"/>
      <c r="F13" s="16">
        <v>21</v>
      </c>
      <c r="G13" s="4" t="s">
        <v>24</v>
      </c>
      <c r="H13" s="6">
        <v>103</v>
      </c>
      <c r="I13" s="7">
        <f>(H13/H27)*216</f>
        <v>2.9545816733067731</v>
      </c>
      <c r="J13" s="26">
        <v>3</v>
      </c>
      <c r="K13" s="35">
        <v>34</v>
      </c>
      <c r="L13" s="5" t="s">
        <v>35</v>
      </c>
      <c r="M13" s="6">
        <v>121</v>
      </c>
      <c r="N13" s="7">
        <f>(M13/R27)*300</f>
        <v>3.2729239924262914</v>
      </c>
      <c r="O13" s="26">
        <v>3</v>
      </c>
      <c r="P13" s="35">
        <v>58</v>
      </c>
      <c r="Q13" s="5" t="s">
        <v>59</v>
      </c>
      <c r="R13" s="6">
        <v>50</v>
      </c>
      <c r="S13" s="7">
        <f>(R13/R27)*300</f>
        <v>1.352447930754666</v>
      </c>
      <c r="T13" s="26">
        <v>1</v>
      </c>
    </row>
    <row r="14" spans="1:22" ht="19.8" x14ac:dyDescent="0.3">
      <c r="A14" s="16"/>
      <c r="B14" s="5"/>
      <c r="C14" s="5"/>
      <c r="D14" s="5"/>
      <c r="E14" s="18"/>
      <c r="F14" s="16">
        <v>22</v>
      </c>
      <c r="G14" s="4" t="s">
        <v>71</v>
      </c>
      <c r="H14" s="2">
        <v>346</v>
      </c>
      <c r="I14" s="7">
        <f>(H14/H27)*216</f>
        <v>9.9250996015936259</v>
      </c>
      <c r="J14" s="26">
        <v>10</v>
      </c>
      <c r="K14" s="35">
        <v>35</v>
      </c>
      <c r="L14" s="5" t="s">
        <v>36</v>
      </c>
      <c r="M14" s="6">
        <v>515</v>
      </c>
      <c r="N14" s="7">
        <f>(M14/R27)*300</f>
        <v>13.93021368677306</v>
      </c>
      <c r="O14" s="26">
        <v>14</v>
      </c>
      <c r="P14" s="35">
        <v>59</v>
      </c>
      <c r="Q14" s="5" t="s">
        <v>60</v>
      </c>
      <c r="R14" s="6">
        <v>60</v>
      </c>
      <c r="S14" s="7">
        <f>(R14/R27)*300</f>
        <v>1.6229375169055991</v>
      </c>
      <c r="T14" s="26">
        <v>2</v>
      </c>
    </row>
    <row r="15" spans="1:22" ht="19.8" x14ac:dyDescent="0.3">
      <c r="A15" s="16"/>
      <c r="B15" s="5"/>
      <c r="C15" s="5"/>
      <c r="D15" s="5"/>
      <c r="E15" s="18"/>
      <c r="F15" s="16">
        <v>23</v>
      </c>
      <c r="G15" s="4" t="s">
        <v>77</v>
      </c>
      <c r="H15" s="2">
        <v>666</v>
      </c>
      <c r="I15" s="7">
        <f>(H15/H27)*216</f>
        <v>19.104382470119521</v>
      </c>
      <c r="J15" s="26">
        <v>19</v>
      </c>
      <c r="K15" s="35">
        <v>36</v>
      </c>
      <c r="L15" s="5" t="s">
        <v>37</v>
      </c>
      <c r="M15" s="6">
        <v>37</v>
      </c>
      <c r="N15" s="7">
        <f>(M15/R27)*300</f>
        <v>1.0008114687584528</v>
      </c>
      <c r="O15" s="26">
        <v>1</v>
      </c>
      <c r="P15" s="35">
        <v>60</v>
      </c>
      <c r="Q15" s="1" t="s">
        <v>61</v>
      </c>
      <c r="R15" s="6">
        <v>35</v>
      </c>
      <c r="S15" s="7">
        <f>(R15/R27)*300</f>
        <v>0.94671355152826608</v>
      </c>
      <c r="T15" s="26">
        <v>1</v>
      </c>
    </row>
    <row r="16" spans="1:22" ht="19.8" x14ac:dyDescent="0.3">
      <c r="A16" s="16"/>
      <c r="B16" s="3"/>
      <c r="C16" s="3"/>
      <c r="D16" s="3"/>
      <c r="E16" s="19" t="s">
        <v>16</v>
      </c>
      <c r="F16" s="27"/>
      <c r="G16" s="4"/>
      <c r="H16" s="2" t="s">
        <v>16</v>
      </c>
      <c r="I16" s="2"/>
      <c r="J16" s="28"/>
      <c r="K16" s="35">
        <v>37</v>
      </c>
      <c r="L16" s="5" t="s">
        <v>38</v>
      </c>
      <c r="M16" s="6">
        <v>237</v>
      </c>
      <c r="N16" s="7">
        <f>(M16/R27)*300</f>
        <v>6.4106031917771169</v>
      </c>
      <c r="O16" s="26">
        <v>7</v>
      </c>
      <c r="P16" s="35">
        <v>61</v>
      </c>
      <c r="Q16" s="5" t="s">
        <v>62</v>
      </c>
      <c r="R16" s="6">
        <v>127</v>
      </c>
      <c r="S16" s="7">
        <f>(R16/R27)*300</f>
        <v>3.4352177441168514</v>
      </c>
      <c r="T16" s="26">
        <v>3</v>
      </c>
    </row>
    <row r="17" spans="1:20" ht="19.8" x14ac:dyDescent="0.3">
      <c r="A17" s="16"/>
      <c r="B17" s="3"/>
      <c r="C17" s="3"/>
      <c r="D17" s="3"/>
      <c r="E17" s="19"/>
      <c r="F17" s="27"/>
      <c r="G17" s="4"/>
      <c r="H17" s="2"/>
      <c r="I17" s="2"/>
      <c r="J17" s="28"/>
      <c r="K17" s="35">
        <v>38</v>
      </c>
      <c r="L17" s="5" t="s">
        <v>39</v>
      </c>
      <c r="M17" s="6">
        <v>794</v>
      </c>
      <c r="N17" s="7">
        <f>(M17/R27)*300</f>
        <v>21.476873140384097</v>
      </c>
      <c r="O17" s="26">
        <v>22</v>
      </c>
      <c r="P17" s="35">
        <v>62</v>
      </c>
      <c r="Q17" s="5" t="s">
        <v>63</v>
      </c>
      <c r="R17" s="6">
        <v>85</v>
      </c>
      <c r="S17" s="7">
        <f>(R17/R27)*300</f>
        <v>2.299161482282932</v>
      </c>
      <c r="T17" s="26">
        <v>2</v>
      </c>
    </row>
    <row r="18" spans="1:20" ht="19.8" x14ac:dyDescent="0.3">
      <c r="A18" s="16"/>
      <c r="B18" s="3"/>
      <c r="C18" s="3"/>
      <c r="D18" s="3"/>
      <c r="E18" s="19"/>
      <c r="F18" s="27"/>
      <c r="G18" s="4"/>
      <c r="H18" s="2"/>
      <c r="I18" s="2"/>
      <c r="J18" s="28"/>
      <c r="K18" s="35">
        <v>39</v>
      </c>
      <c r="L18" s="5" t="s">
        <v>40</v>
      </c>
      <c r="M18" s="6">
        <v>748</v>
      </c>
      <c r="N18" s="7">
        <f>(M18/R27)*300</f>
        <v>20.2326210440898</v>
      </c>
      <c r="O18" s="26">
        <v>20</v>
      </c>
      <c r="P18" s="35">
        <v>63</v>
      </c>
      <c r="Q18" s="5" t="s">
        <v>64</v>
      </c>
      <c r="R18" s="6">
        <v>85</v>
      </c>
      <c r="S18" s="7">
        <f>(R18/R27)*300</f>
        <v>2.299161482282932</v>
      </c>
      <c r="T18" s="26">
        <v>2</v>
      </c>
    </row>
    <row r="19" spans="1:20" ht="19.8" x14ac:dyDescent="0.3">
      <c r="A19" s="16"/>
      <c r="B19" s="3"/>
      <c r="C19" s="3"/>
      <c r="D19" s="3"/>
      <c r="E19" s="19"/>
      <c r="F19" s="27"/>
      <c r="G19" s="4"/>
      <c r="H19" s="2"/>
      <c r="I19" s="2"/>
      <c r="J19" s="28"/>
      <c r="K19" s="35">
        <v>40</v>
      </c>
      <c r="L19" s="5" t="s">
        <v>41</v>
      </c>
      <c r="M19" s="6">
        <v>264</v>
      </c>
      <c r="N19" s="7">
        <f>(M19/R27)*300</f>
        <v>7.1409250743846364</v>
      </c>
      <c r="O19" s="26">
        <v>7</v>
      </c>
      <c r="P19" s="35">
        <v>64</v>
      </c>
      <c r="Q19" s="5" t="s">
        <v>65</v>
      </c>
      <c r="R19" s="6">
        <v>122</v>
      </c>
      <c r="S19" s="7">
        <f>(R19/R27)*300</f>
        <v>3.2999729510413847</v>
      </c>
      <c r="T19" s="26">
        <v>3</v>
      </c>
    </row>
    <row r="20" spans="1:20" ht="19.8" x14ac:dyDescent="0.3">
      <c r="A20" s="16"/>
      <c r="B20" s="3"/>
      <c r="C20" s="3"/>
      <c r="D20" s="3"/>
      <c r="E20" s="19"/>
      <c r="F20" s="27"/>
      <c r="G20" s="4"/>
      <c r="H20" s="2"/>
      <c r="I20" s="2"/>
      <c r="J20" s="28"/>
      <c r="K20" s="35">
        <v>41</v>
      </c>
      <c r="L20" s="5" t="s">
        <v>42</v>
      </c>
      <c r="M20" s="6">
        <v>80</v>
      </c>
      <c r="N20" s="7">
        <f>(M20/R27)*300</f>
        <v>2.1639166892074653</v>
      </c>
      <c r="O20" s="26">
        <v>2</v>
      </c>
      <c r="P20" s="35">
        <v>65</v>
      </c>
      <c r="Q20" s="5" t="s">
        <v>66</v>
      </c>
      <c r="R20" s="6">
        <v>36</v>
      </c>
      <c r="S20" s="7">
        <f>(R20/R27)*300</f>
        <v>0.97376251014335946</v>
      </c>
      <c r="T20" s="26">
        <v>1</v>
      </c>
    </row>
    <row r="21" spans="1:20" ht="19.8" x14ac:dyDescent="0.3">
      <c r="A21" s="16"/>
      <c r="B21" s="3"/>
      <c r="C21" s="3"/>
      <c r="D21" s="3"/>
      <c r="E21" s="19"/>
      <c r="F21" s="27"/>
      <c r="G21" s="4"/>
      <c r="H21" s="2"/>
      <c r="I21" s="2"/>
      <c r="J21" s="28"/>
      <c r="K21" s="35">
        <v>42</v>
      </c>
      <c r="L21" s="5" t="s">
        <v>43</v>
      </c>
      <c r="M21" s="6">
        <v>75</v>
      </c>
      <c r="N21" s="7">
        <f>(M21/R27)*300</f>
        <v>2.0286718961319989</v>
      </c>
      <c r="O21" s="26">
        <v>2</v>
      </c>
      <c r="P21" s="35">
        <v>66</v>
      </c>
      <c r="Q21" s="5" t="s">
        <v>67</v>
      </c>
      <c r="R21" s="6">
        <v>30</v>
      </c>
      <c r="S21" s="7">
        <f>(R21/R27)*300</f>
        <v>0.81146875845279953</v>
      </c>
      <c r="T21" s="26">
        <v>1</v>
      </c>
    </row>
    <row r="22" spans="1:20" ht="19.8" x14ac:dyDescent="0.3">
      <c r="A22" s="16"/>
      <c r="B22" s="3"/>
      <c r="C22" s="3"/>
      <c r="D22" s="3"/>
      <c r="E22" s="19"/>
      <c r="F22" s="27"/>
      <c r="G22" s="4"/>
      <c r="H22" s="2"/>
      <c r="I22" s="2"/>
      <c r="J22" s="28"/>
      <c r="K22" s="35">
        <v>43</v>
      </c>
      <c r="L22" s="5" t="s">
        <v>44</v>
      </c>
      <c r="M22" s="6">
        <v>221</v>
      </c>
      <c r="N22" s="7">
        <f>(M22/R27)*300</f>
        <v>5.9778198539356238</v>
      </c>
      <c r="O22" s="26">
        <v>6</v>
      </c>
      <c r="P22" s="35">
        <v>67</v>
      </c>
      <c r="Q22" s="5" t="s">
        <v>68</v>
      </c>
      <c r="R22" s="6">
        <v>26</v>
      </c>
      <c r="S22" s="7">
        <f>(R22/R27)*300</f>
        <v>0.70327292399242636</v>
      </c>
      <c r="T22" s="26">
        <v>1</v>
      </c>
    </row>
    <row r="23" spans="1:20" ht="19.8" x14ac:dyDescent="0.3">
      <c r="A23" s="16"/>
      <c r="B23" s="3"/>
      <c r="C23" s="3"/>
      <c r="D23" s="3"/>
      <c r="E23" s="19"/>
      <c r="F23" s="27"/>
      <c r="G23" s="4"/>
      <c r="H23" s="2"/>
      <c r="I23" s="2"/>
      <c r="J23" s="28"/>
      <c r="K23" s="35">
        <v>44</v>
      </c>
      <c r="L23" s="5" t="s">
        <v>45</v>
      </c>
      <c r="M23" s="6">
        <v>334</v>
      </c>
      <c r="N23" s="7">
        <f>(M23/R27)*300</f>
        <v>9.0343521774411695</v>
      </c>
      <c r="O23" s="26">
        <v>9</v>
      </c>
      <c r="P23" s="35">
        <v>68</v>
      </c>
      <c r="Q23" s="5" t="s">
        <v>69</v>
      </c>
      <c r="R23" s="6">
        <v>23</v>
      </c>
      <c r="S23" s="7">
        <f>(R23/R27)*300</f>
        <v>0.62212604814714634</v>
      </c>
      <c r="T23" s="26">
        <v>1</v>
      </c>
    </row>
    <row r="24" spans="1:20" ht="19.8" x14ac:dyDescent="0.3">
      <c r="A24" s="16"/>
      <c r="B24" s="3"/>
      <c r="C24" s="3"/>
      <c r="D24" s="3"/>
      <c r="E24" s="19"/>
      <c r="F24" s="27"/>
      <c r="G24" s="4"/>
      <c r="H24" s="2"/>
      <c r="I24" s="2"/>
      <c r="J24" s="28"/>
      <c r="K24" s="35">
        <v>45</v>
      </c>
      <c r="L24" s="5" t="s">
        <v>46</v>
      </c>
      <c r="M24" s="6">
        <v>227</v>
      </c>
      <c r="N24" s="7">
        <f>(M24/R27)*300</f>
        <v>6.1401136056261834</v>
      </c>
      <c r="O24" s="26">
        <v>6</v>
      </c>
      <c r="P24" s="35">
        <v>69</v>
      </c>
      <c r="Q24" s="5" t="s">
        <v>73</v>
      </c>
      <c r="R24" s="6">
        <v>508</v>
      </c>
      <c r="S24" s="7">
        <f>(R24/R27)*300</f>
        <v>13.740870976467406</v>
      </c>
      <c r="T24" s="26">
        <v>14</v>
      </c>
    </row>
    <row r="25" spans="1:20" ht="19.8" x14ac:dyDescent="0.3">
      <c r="A25" s="16"/>
      <c r="B25" s="3"/>
      <c r="C25" s="3"/>
      <c r="D25" s="3"/>
      <c r="E25" s="19"/>
      <c r="F25" s="27"/>
      <c r="G25" s="4"/>
      <c r="H25" s="2"/>
      <c r="I25" s="2"/>
      <c r="J25" s="28"/>
      <c r="K25" s="35">
        <v>46</v>
      </c>
      <c r="L25" s="5" t="s">
        <v>47</v>
      </c>
      <c r="M25" s="6">
        <v>406</v>
      </c>
      <c r="N25" s="7">
        <f>(M25/R27)*300</f>
        <v>10.981877197727886</v>
      </c>
      <c r="O25" s="26">
        <v>11</v>
      </c>
      <c r="P25" s="35">
        <v>70</v>
      </c>
      <c r="Q25" s="5" t="s">
        <v>78</v>
      </c>
      <c r="R25" s="6">
        <v>458</v>
      </c>
      <c r="S25" s="7">
        <f>(R25/R27)*300</f>
        <v>12.38842304571274</v>
      </c>
      <c r="T25" s="26">
        <v>12</v>
      </c>
    </row>
    <row r="26" spans="1:20" ht="19.8" x14ac:dyDescent="0.3">
      <c r="A26" s="16"/>
      <c r="B26" s="3"/>
      <c r="C26" s="3"/>
      <c r="D26" s="3"/>
      <c r="E26" s="19"/>
      <c r="F26" s="27"/>
      <c r="G26" s="4"/>
      <c r="H26" s="2"/>
      <c r="I26" s="2"/>
      <c r="J26" s="28"/>
      <c r="K26" s="35">
        <v>47</v>
      </c>
      <c r="L26" s="5" t="s">
        <v>48</v>
      </c>
      <c r="M26" s="6">
        <v>68</v>
      </c>
      <c r="N26" s="7">
        <f>(M26/R27)*300</f>
        <v>1.8393291858263456</v>
      </c>
      <c r="O26" s="26">
        <v>2</v>
      </c>
      <c r="P26" s="35"/>
      <c r="Q26" s="5"/>
      <c r="R26" s="6"/>
      <c r="S26" s="6"/>
      <c r="T26" s="26"/>
    </row>
    <row r="27" spans="1:20" ht="20.399999999999999" thickBot="1" x14ac:dyDescent="0.35">
      <c r="A27" s="20"/>
      <c r="B27" s="21" t="s">
        <v>76</v>
      </c>
      <c r="C27" s="22">
        <f>SUM(C3:C12)</f>
        <v>9252</v>
      </c>
      <c r="D27" s="21"/>
      <c r="E27" s="23">
        <f>SUM(E3:E12)</f>
        <v>150</v>
      </c>
      <c r="F27" s="29"/>
      <c r="G27" s="21" t="s">
        <v>75</v>
      </c>
      <c r="H27" s="22">
        <f>SUM(H3:H15)</f>
        <v>7530</v>
      </c>
      <c r="I27" s="30"/>
      <c r="J27" s="31">
        <f>SUM(J3:J15)</f>
        <v>216</v>
      </c>
      <c r="K27" s="20"/>
      <c r="L27" s="21"/>
      <c r="M27" s="30"/>
      <c r="N27" s="30"/>
      <c r="O27" s="31"/>
      <c r="P27" s="20"/>
      <c r="Q27" s="21" t="s">
        <v>74</v>
      </c>
      <c r="R27" s="22">
        <v>11091</v>
      </c>
      <c r="S27" s="30"/>
      <c r="T27" s="31">
        <f>SUM(O3:O26)+SUM(T3:T25)</f>
        <v>300</v>
      </c>
    </row>
    <row r="28" spans="1:20" ht="19.8" customHeight="1" x14ac:dyDescent="0.3">
      <c r="A28" s="40" t="s">
        <v>80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42"/>
      <c r="S28" s="42"/>
      <c r="T28" s="43"/>
    </row>
    <row r="29" spans="1:20" ht="82.2" customHeight="1" x14ac:dyDescent="0.3">
      <c r="A29" s="44" t="s">
        <v>84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</sheetData>
  <mergeCells count="3">
    <mergeCell ref="A1:T1"/>
    <mergeCell ref="A28:T28"/>
    <mergeCell ref="A29:T29"/>
  </mergeCells>
  <phoneticPr fontId="2" type="noConversion"/>
  <pageMargins left="0.39370078740157483" right="0.31496062992125984" top="0.55118110236220474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壽豐以北-按比例</vt:lpstr>
      <vt:lpstr>工作表2</vt:lpstr>
      <vt:lpstr>工作表3</vt:lpstr>
      <vt:lpstr>'壽豐以北-按比例'!Print_Area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2018-01-22T09:37:45Z</dcterms:modified>
</cp:coreProperties>
</file>