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bookViews>
    <workbookView xWindow="0" yWindow="0" windowWidth="18468" windowHeight="6360" tabRatio="844" activeTab="1"/>
  </bookViews>
  <sheets>
    <sheet name="附件四-學校代號暨類型表" sheetId="4" r:id="rId1"/>
    <sheet name="附件一之1-開班數" sheetId="14" r:id="rId2"/>
    <sheet name="附件一之2-參加學生名單" sheetId="12" r:id="rId3"/>
    <sheet name="附件一之3-授課教師名單" sheetId="13" r:id="rId4"/>
    <sheet name="附件五-經費申請表" sheetId="16" r:id="rId5"/>
    <sheet name="附件六-費用調查表(表一)" sheetId="5" r:id="rId6"/>
    <sheet name="附件七-開班數及時段及人數 (表二)" sheetId="18" r:id="rId7"/>
  </sheets>
  <definedNames>
    <definedName name="_xlnm.Print_Area" localSheetId="6">'附件七-開班數及時段及人數 (表二)'!$A$1:$AM$10</definedName>
    <definedName name="_xlnm.Print_Area" localSheetId="5">'附件六-費用調查表(表一)'!$A$1:$AF$18</definedName>
    <definedName name="_xlnm.Print_Titles" localSheetId="1">'附件一之1-開班數'!$1:$5</definedName>
    <definedName name="_xlnm.Print_Titles" localSheetId="2">'附件一之2-參加學生名單'!$1:$5</definedName>
    <definedName name="_xlnm.Print_Titles" localSheetId="3">'附件一之3-授課教師名單'!$1:$5</definedName>
    <definedName name="_xlnm.Print_Titles" localSheetId="6">'附件七-開班數及時段及人數 (表二)'!$A:$AL,'附件七-開班數及時段及人數 (表二)'!$1:$4</definedName>
    <definedName name="_xlnm.Print_Titles" localSheetId="4">'附件五-經費申請表'!$1:$5</definedName>
    <definedName name="_xlnm.Print_Titles" localSheetId="5">'附件六-費用調查表(表一)'!$A:$AC,'附件六-費用調查表(表一)'!$3:$5</definedName>
  </definedNames>
  <calcPr calcId="145621" concurrentCalc="0"/>
  <fileRecoveryPr autoRecover="0"/>
</workbook>
</file>

<file path=xl/calcChain.xml><?xml version="1.0" encoding="utf-8"?>
<calcChain xmlns="http://schemas.openxmlformats.org/spreadsheetml/2006/main">
  <c r="I7" i="12" l="1"/>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6" i="12"/>
  <c r="R7" i="12"/>
  <c r="R8" i="12"/>
  <c r="R9" i="12"/>
  <c r="R10" i="12"/>
  <c r="B2" i="12"/>
  <c r="A6" i="14"/>
  <c r="A7" i="14"/>
  <c r="A8" i="14"/>
  <c r="A9" i="14"/>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36" i="14"/>
  <c r="A37" i="14"/>
  <c r="A38" i="14"/>
  <c r="A39" i="14"/>
  <c r="A40" i="14"/>
  <c r="A41" i="14"/>
  <c r="A42" i="14"/>
  <c r="A43" i="14"/>
  <c r="A44" i="14"/>
  <c r="A45" i="14"/>
  <c r="A46" i="14"/>
  <c r="A47" i="14"/>
  <c r="A48" i="14"/>
  <c r="A49" i="14"/>
  <c r="A50" i="14"/>
  <c r="A51" i="14"/>
  <c r="A52" i="14"/>
  <c r="A53" i="14"/>
  <c r="A54" i="14"/>
  <c r="A55" i="14"/>
  <c r="A56" i="14"/>
  <c r="A57" i="14"/>
  <c r="A58" i="14"/>
  <c r="A59" i="14"/>
  <c r="A60" i="14"/>
  <c r="A61" i="14"/>
  <c r="A62" i="14"/>
  <c r="A63" i="14"/>
  <c r="A64" i="14"/>
  <c r="A65" i="14"/>
  <c r="B7" i="16"/>
  <c r="I7" i="16"/>
  <c r="B6" i="16"/>
  <c r="Q6" i="16"/>
  <c r="AA6" i="16"/>
  <c r="R6" i="16"/>
  <c r="AC6" i="16"/>
  <c r="AB6" i="16"/>
  <c r="AF6" i="16"/>
  <c r="E6" i="16"/>
  <c r="F6" i="16"/>
  <c r="G6" i="16"/>
  <c r="H6" i="16"/>
  <c r="I6" i="16"/>
  <c r="J6" i="16"/>
  <c r="V6" i="16"/>
  <c r="E7" i="16"/>
  <c r="F7" i="16"/>
  <c r="G7" i="16"/>
  <c r="H7" i="16"/>
  <c r="J7" i="16"/>
  <c r="Q7" i="16"/>
  <c r="AA7" i="16"/>
  <c r="R7" i="16"/>
  <c r="AC7" i="16"/>
  <c r="AB7" i="16"/>
  <c r="AF7" i="16"/>
  <c r="V7" i="16"/>
  <c r="B8" i="16"/>
  <c r="E8" i="16"/>
  <c r="F8" i="16"/>
  <c r="G8" i="16"/>
  <c r="H8" i="16"/>
  <c r="I8" i="16"/>
  <c r="J8" i="16"/>
  <c r="Q8" i="16"/>
  <c r="AA8" i="16"/>
  <c r="R8" i="16"/>
  <c r="AC8" i="16"/>
  <c r="AB8" i="16"/>
  <c r="AF8" i="16"/>
  <c r="V8" i="16"/>
  <c r="B9" i="16"/>
  <c r="E9" i="16"/>
  <c r="F9" i="16"/>
  <c r="G9" i="16"/>
  <c r="H9" i="16"/>
  <c r="I9" i="16"/>
  <c r="J9" i="16"/>
  <c r="Q9" i="16"/>
  <c r="AA9" i="16"/>
  <c r="R9" i="16"/>
  <c r="AC9" i="16"/>
  <c r="AB9" i="16"/>
  <c r="AF9" i="16"/>
  <c r="V9" i="16"/>
  <c r="B10" i="16"/>
  <c r="V10" i="16"/>
  <c r="B11" i="16"/>
  <c r="V11" i="16"/>
  <c r="B12" i="16"/>
  <c r="V12" i="16"/>
  <c r="B13" i="16"/>
  <c r="V13" i="16"/>
  <c r="B14" i="16"/>
  <c r="V14" i="16"/>
  <c r="B15" i="16"/>
  <c r="V15" i="16"/>
  <c r="B16" i="16"/>
  <c r="V16" i="16"/>
  <c r="B17" i="16"/>
  <c r="V17" i="16"/>
  <c r="B18" i="16"/>
  <c r="V18" i="16"/>
  <c r="B19" i="16"/>
  <c r="V19" i="16"/>
  <c r="B20" i="16"/>
  <c r="V20" i="16"/>
  <c r="B21" i="16"/>
  <c r="V21" i="16"/>
  <c r="B22" i="16"/>
  <c r="V22" i="16"/>
  <c r="B23" i="16"/>
  <c r="V23" i="16"/>
  <c r="B24" i="16"/>
  <c r="V24" i="16"/>
  <c r="B25" i="16"/>
  <c r="V25" i="16"/>
  <c r="B26" i="16"/>
  <c r="V26" i="16"/>
  <c r="B27" i="16"/>
  <c r="V27" i="16"/>
  <c r="B28" i="16"/>
  <c r="V28" i="16"/>
  <c r="B29" i="16"/>
  <c r="V29" i="16"/>
  <c r="B30" i="16"/>
  <c r="V30" i="16"/>
  <c r="B31" i="16"/>
  <c r="V31" i="16"/>
  <c r="B32" i="16"/>
  <c r="V32" i="16"/>
  <c r="B33" i="16"/>
  <c r="V33" i="16"/>
  <c r="B34" i="16"/>
  <c r="V34" i="16"/>
  <c r="B35" i="16"/>
  <c r="V35" i="16"/>
  <c r="B36" i="16"/>
  <c r="V36" i="16"/>
  <c r="B37" i="16"/>
  <c r="V37" i="16"/>
  <c r="B38" i="16"/>
  <c r="V38" i="16"/>
  <c r="B39" i="16"/>
  <c r="V39" i="16"/>
  <c r="B40" i="16"/>
  <c r="V40" i="16"/>
  <c r="B41" i="16"/>
  <c r="V41" i="16"/>
  <c r="B42" i="16"/>
  <c r="V42" i="16"/>
  <c r="B43" i="16"/>
  <c r="V43" i="16"/>
  <c r="B44" i="16"/>
  <c r="V44" i="16"/>
  <c r="B45" i="16"/>
  <c r="V45" i="16"/>
  <c r="B46" i="16"/>
  <c r="V46" i="16"/>
  <c r="B47" i="16"/>
  <c r="V47" i="16"/>
  <c r="B48" i="16"/>
  <c r="V48" i="16"/>
  <c r="B49" i="16"/>
  <c r="V49" i="16"/>
  <c r="B50" i="16"/>
  <c r="V50" i="16"/>
  <c r="B51" i="16"/>
  <c r="V51" i="16"/>
  <c r="B52" i="16"/>
  <c r="V52" i="16"/>
  <c r="B53" i="16"/>
  <c r="V53" i="16"/>
  <c r="B54" i="16"/>
  <c r="V54" i="16"/>
  <c r="B55" i="16"/>
  <c r="V55" i="16"/>
  <c r="B56" i="16"/>
  <c r="V56" i="16"/>
  <c r="B57" i="16"/>
  <c r="V57" i="16"/>
  <c r="B58" i="16"/>
  <c r="V58" i="16"/>
  <c r="B59" i="16"/>
  <c r="V59" i="16"/>
  <c r="B60" i="16"/>
  <c r="V60" i="16"/>
  <c r="V5" i="16"/>
  <c r="S3"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5" i="16"/>
  <c r="U3" i="16"/>
  <c r="AF10" i="16"/>
  <c r="AF11" i="16"/>
  <c r="AF12" i="16"/>
  <c r="AF13" i="16"/>
  <c r="AF14" i="16"/>
  <c r="AF15" i="16"/>
  <c r="AF16" i="16"/>
  <c r="AF17" i="16"/>
  <c r="AF18" i="16"/>
  <c r="AF19" i="16"/>
  <c r="AF20" i="16"/>
  <c r="AF21" i="16"/>
  <c r="AF22" i="16"/>
  <c r="AF23" i="16"/>
  <c r="AF24" i="16"/>
  <c r="AF25" i="16"/>
  <c r="AF26" i="16"/>
  <c r="AF27" i="16"/>
  <c r="AF28" i="16"/>
  <c r="AF29" i="16"/>
  <c r="AF30" i="16"/>
  <c r="AF31" i="16"/>
  <c r="AF32" i="16"/>
  <c r="AF33" i="16"/>
  <c r="AF34" i="16"/>
  <c r="AF35" i="16"/>
  <c r="AF36" i="16"/>
  <c r="AF37" i="16"/>
  <c r="AF38" i="16"/>
  <c r="AF39" i="16"/>
  <c r="AF40" i="16"/>
  <c r="AF41" i="16"/>
  <c r="AF42" i="16"/>
  <c r="AF43" i="16"/>
  <c r="AF44" i="16"/>
  <c r="AF45" i="16"/>
  <c r="AF46" i="16"/>
  <c r="AF47" i="16"/>
  <c r="AF48" i="16"/>
  <c r="AF49" i="16"/>
  <c r="AF50" i="16"/>
  <c r="AF51" i="16"/>
  <c r="AF52" i="16"/>
  <c r="AF53" i="16"/>
  <c r="AF54" i="16"/>
  <c r="AF55" i="16"/>
  <c r="AF56" i="16"/>
  <c r="AF57" i="16"/>
  <c r="AF58" i="16"/>
  <c r="AF59" i="16"/>
  <c r="AF60" i="16"/>
  <c r="AF5" i="16"/>
  <c r="AG6" i="16"/>
  <c r="AH6" i="16"/>
  <c r="P6" i="16"/>
  <c r="AI6" i="16"/>
  <c r="X6" i="16"/>
  <c r="X7" i="16"/>
  <c r="AI8" i="16"/>
  <c r="X8" i="16"/>
  <c r="AG9" i="16"/>
  <c r="AH9" i="16"/>
  <c r="P9" i="16"/>
  <c r="AI9" i="16"/>
  <c r="X9" i="16"/>
  <c r="X10" i="16"/>
  <c r="X11" i="16"/>
  <c r="X12" i="16"/>
  <c r="X13" i="16"/>
  <c r="X14" i="16"/>
  <c r="X15" i="16"/>
  <c r="X16" i="16"/>
  <c r="X17" i="16"/>
  <c r="X18"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44" i="16"/>
  <c r="X45" i="16"/>
  <c r="X46" i="16"/>
  <c r="X47" i="16"/>
  <c r="X48" i="16"/>
  <c r="X49" i="16"/>
  <c r="X50" i="16"/>
  <c r="X51" i="16"/>
  <c r="X52" i="16"/>
  <c r="X53" i="16"/>
  <c r="X54" i="16"/>
  <c r="X55" i="16"/>
  <c r="X56" i="16"/>
  <c r="X57" i="16"/>
  <c r="X58" i="16"/>
  <c r="X59" i="16"/>
  <c r="X60" i="16"/>
  <c r="X5" i="16"/>
  <c r="L6" i="16"/>
  <c r="L7" i="16"/>
  <c r="L8" i="16"/>
  <c r="L9" i="16"/>
  <c r="L10" i="16"/>
  <c r="L11" i="16"/>
  <c r="L12" i="16"/>
  <c r="L13" i="16"/>
  <c r="L14" i="16"/>
  <c r="L15" i="16"/>
  <c r="L16" i="16"/>
  <c r="L17" i="16"/>
  <c r="L18" i="16"/>
  <c r="L19" i="16"/>
  <c r="L20" i="16"/>
  <c r="L21" i="16"/>
  <c r="L22" i="16"/>
  <c r="L23" i="16"/>
  <c r="L24" i="16"/>
  <c r="L25" i="16"/>
  <c r="L26" i="16"/>
  <c r="L27" i="16"/>
  <c r="L28" i="16"/>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5" i="16"/>
  <c r="X3" i="16"/>
  <c r="AD3" i="16"/>
  <c r="B61" i="16"/>
  <c r="L61" i="16"/>
  <c r="B62" i="16"/>
  <c r="L62" i="16"/>
  <c r="B63" i="16"/>
  <c r="L63" i="16"/>
  <c r="B64" i="16"/>
  <c r="L64" i="16"/>
  <c r="B65" i="16"/>
  <c r="L65" i="16"/>
  <c r="Q7" i="5"/>
  <c r="R7" i="5"/>
  <c r="V7" i="5"/>
  <c r="U7" i="5"/>
  <c r="S7" i="12"/>
  <c r="S8" i="12"/>
  <c r="S9" i="12"/>
  <c r="S10" i="12"/>
  <c r="S11" i="12"/>
  <c r="S12" i="12"/>
  <c r="S13" i="12"/>
  <c r="S14" i="12"/>
  <c r="S15" i="12"/>
  <c r="S16" i="12"/>
  <c r="S17" i="12"/>
  <c r="S18" i="12"/>
  <c r="S19" i="12"/>
  <c r="S20" i="12"/>
  <c r="S21" i="12"/>
  <c r="S22" i="12"/>
  <c r="S23" i="12"/>
  <c r="S24" i="12"/>
  <c r="S25" i="12"/>
  <c r="S26" i="12"/>
  <c r="S27" i="12"/>
  <c r="S28" i="12"/>
  <c r="S29" i="12"/>
  <c r="S30" i="12"/>
  <c r="S31" i="12"/>
  <c r="S32" i="12"/>
  <c r="S33" i="12"/>
  <c r="S34" i="12"/>
  <c r="S35" i="12"/>
  <c r="S36" i="12"/>
  <c r="S37" i="12"/>
  <c r="S38" i="12"/>
  <c r="S39" i="12"/>
  <c r="S40" i="12"/>
  <c r="S41" i="12"/>
  <c r="S42" i="12"/>
  <c r="S43" i="12"/>
  <c r="S44" i="12"/>
  <c r="S45" i="12"/>
  <c r="S46" i="12"/>
  <c r="S47" i="12"/>
  <c r="S48" i="12"/>
  <c r="S49" i="12"/>
  <c r="S50" i="12"/>
  <c r="S51" i="12"/>
  <c r="S52" i="12"/>
  <c r="S53" i="12"/>
  <c r="S54" i="12"/>
  <c r="S55" i="12"/>
  <c r="S56" i="12"/>
  <c r="S57" i="12"/>
  <c r="S58" i="12"/>
  <c r="S59" i="12"/>
  <c r="S60" i="12"/>
  <c r="S61" i="12"/>
  <c r="S62" i="12"/>
  <c r="S63" i="12"/>
  <c r="S64" i="12"/>
  <c r="S65" i="12"/>
  <c r="S66" i="12"/>
  <c r="S67" i="12"/>
  <c r="S68" i="12"/>
  <c r="S69" i="12"/>
  <c r="S70" i="12"/>
  <c r="S71" i="12"/>
  <c r="S72" i="12"/>
  <c r="S73" i="12"/>
  <c r="S74" i="12"/>
  <c r="S75" i="12"/>
  <c r="S76" i="12"/>
  <c r="S77" i="12"/>
  <c r="S78" i="12"/>
  <c r="S79" i="12"/>
  <c r="S80" i="12"/>
  <c r="S81" i="12"/>
  <c r="S82" i="12"/>
  <c r="S83" i="12"/>
  <c r="S84" i="12"/>
  <c r="S85" i="12"/>
  <c r="S86" i="12"/>
  <c r="S87" i="12"/>
  <c r="S88" i="12"/>
  <c r="S89" i="12"/>
  <c r="S90" i="12"/>
  <c r="S91" i="12"/>
  <c r="S92" i="12"/>
  <c r="S93" i="12"/>
  <c r="S94" i="12"/>
  <c r="S95" i="12"/>
  <c r="S96" i="12"/>
  <c r="S97" i="12"/>
  <c r="S98" i="12"/>
  <c r="S99" i="12"/>
  <c r="S100" i="12"/>
  <c r="S101" i="12"/>
  <c r="S102" i="12"/>
  <c r="S103" i="12"/>
  <c r="S104" i="12"/>
  <c r="S105" i="12"/>
  <c r="S106" i="12"/>
  <c r="S107" i="12"/>
  <c r="S108" i="12"/>
  <c r="S109" i="12"/>
  <c r="S110" i="12"/>
  <c r="S111" i="12"/>
  <c r="S112" i="12"/>
  <c r="S113" i="12"/>
  <c r="S114" i="12"/>
  <c r="S115" i="12"/>
  <c r="S116" i="12"/>
  <c r="S117" i="12"/>
  <c r="S118" i="12"/>
  <c r="S119" i="12"/>
  <c r="S120" i="12"/>
  <c r="S121" i="12"/>
  <c r="S122" i="12"/>
  <c r="S123" i="12"/>
  <c r="S124" i="12"/>
  <c r="S125" i="12"/>
  <c r="S126" i="12"/>
  <c r="S127" i="12"/>
  <c r="S128" i="12"/>
  <c r="S129" i="12"/>
  <c r="S130" i="12"/>
  <c r="S131" i="12"/>
  <c r="S132" i="12"/>
  <c r="S133" i="12"/>
  <c r="S134" i="12"/>
  <c r="S135" i="12"/>
  <c r="S136" i="12"/>
  <c r="S137" i="12"/>
  <c r="S138" i="12"/>
  <c r="S139" i="12"/>
  <c r="S140" i="12"/>
  <c r="S141" i="12"/>
  <c r="S142" i="12"/>
  <c r="S143" i="12"/>
  <c r="S144" i="12"/>
  <c r="S145" i="12"/>
  <c r="S146" i="12"/>
  <c r="S147" i="12"/>
  <c r="S148" i="12"/>
  <c r="S149" i="12"/>
  <c r="S150" i="12"/>
  <c r="S151" i="12"/>
  <c r="S152" i="12"/>
  <c r="S153" i="12"/>
  <c r="S154" i="12"/>
  <c r="S155" i="12"/>
  <c r="S156" i="12"/>
  <c r="S157" i="12"/>
  <c r="S158" i="12"/>
  <c r="S159" i="12"/>
  <c r="S160" i="12"/>
  <c r="S161" i="12"/>
  <c r="S162" i="12"/>
  <c r="S163" i="12"/>
  <c r="S164" i="12"/>
  <c r="S165" i="12"/>
  <c r="S166" i="12"/>
  <c r="S167" i="12"/>
  <c r="S168" i="12"/>
  <c r="S169" i="12"/>
  <c r="S170" i="12"/>
  <c r="S171" i="12"/>
  <c r="S172" i="12"/>
  <c r="S173" i="12"/>
  <c r="S174" i="12"/>
  <c r="S175" i="12"/>
  <c r="S176" i="12"/>
  <c r="S177" i="12"/>
  <c r="S178" i="12"/>
  <c r="S179" i="12"/>
  <c r="S180" i="12"/>
  <c r="S181" i="12"/>
  <c r="S182" i="12"/>
  <c r="S183" i="12"/>
  <c r="S184" i="12"/>
  <c r="S185" i="12"/>
  <c r="S186" i="12"/>
  <c r="S187" i="12"/>
  <c r="S188" i="12"/>
  <c r="S189" i="12"/>
  <c r="S190" i="12"/>
  <c r="S191" i="12"/>
  <c r="S192" i="12"/>
  <c r="S193" i="12"/>
  <c r="S194" i="12"/>
  <c r="S195" i="12"/>
  <c r="S196" i="12"/>
  <c r="S197" i="12"/>
  <c r="S198" i="12"/>
  <c r="S199" i="12"/>
  <c r="S200" i="12"/>
  <c r="S201" i="12"/>
  <c r="S202" i="12"/>
  <c r="S203" i="12"/>
  <c r="S204" i="12"/>
  <c r="S205" i="12"/>
  <c r="S206" i="12"/>
  <c r="S207" i="12"/>
  <c r="S208" i="12"/>
  <c r="S209" i="12"/>
  <c r="S210" i="12"/>
  <c r="S211" i="12"/>
  <c r="S212" i="12"/>
  <c r="S213" i="12"/>
  <c r="S214" i="12"/>
  <c r="S215" i="12"/>
  <c r="S216" i="12"/>
  <c r="S217" i="12"/>
  <c r="S218" i="12"/>
  <c r="S219" i="12"/>
  <c r="S220" i="12"/>
  <c r="S221" i="12"/>
  <c r="S222" i="12"/>
  <c r="S223" i="12"/>
  <c r="S224" i="12"/>
  <c r="S225" i="12"/>
  <c r="S226" i="12"/>
  <c r="S227" i="12"/>
  <c r="S228" i="12"/>
  <c r="S229" i="12"/>
  <c r="S230" i="12"/>
  <c r="S231" i="12"/>
  <c r="S232" i="12"/>
  <c r="S233" i="12"/>
  <c r="S234" i="12"/>
  <c r="S235" i="12"/>
  <c r="S236" i="12"/>
  <c r="S237" i="12"/>
  <c r="S238" i="12"/>
  <c r="S239" i="12"/>
  <c r="S240" i="12"/>
  <c r="S241" i="12"/>
  <c r="S242"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S295" i="12"/>
  <c r="S296" i="12"/>
  <c r="S297" i="12"/>
  <c r="S298" i="12"/>
  <c r="S299" i="12"/>
  <c r="S300" i="12"/>
  <c r="S301" i="12"/>
  <c r="S302" i="12"/>
  <c r="S303" i="12"/>
  <c r="S304" i="12"/>
  <c r="S305" i="12"/>
  <c r="S306" i="12"/>
  <c r="S307" i="12"/>
  <c r="S308" i="12"/>
  <c r="S309" i="12"/>
  <c r="S310" i="12"/>
  <c r="S311" i="12"/>
  <c r="S312" i="12"/>
  <c r="S313" i="12"/>
  <c r="S314" i="12"/>
  <c r="S315" i="12"/>
  <c r="S316" i="12"/>
  <c r="S317" i="12"/>
  <c r="S318" i="12"/>
  <c r="S319" i="12"/>
  <c r="S320" i="12"/>
  <c r="S321" i="12"/>
  <c r="S322" i="12"/>
  <c r="S323" i="12"/>
  <c r="S324" i="12"/>
  <c r="S325" i="12"/>
  <c r="S326" i="12"/>
  <c r="S327" i="12"/>
  <c r="S328" i="12"/>
  <c r="S329" i="12"/>
  <c r="S330" i="12"/>
  <c r="S331" i="12"/>
  <c r="S332" i="12"/>
  <c r="S333" i="12"/>
  <c r="S334" i="12"/>
  <c r="S335" i="12"/>
  <c r="S336" i="12"/>
  <c r="S337" i="12"/>
  <c r="S338" i="12"/>
  <c r="S339" i="12"/>
  <c r="S340" i="12"/>
  <c r="S341" i="12"/>
  <c r="S342" i="12"/>
  <c r="S343" i="12"/>
  <c r="S344" i="12"/>
  <c r="S345" i="12"/>
  <c r="S346" i="12"/>
  <c r="S347" i="12"/>
  <c r="S348" i="12"/>
  <c r="S349" i="12"/>
  <c r="S350" i="12"/>
  <c r="S351" i="12"/>
  <c r="S352" i="12"/>
  <c r="S353" i="12"/>
  <c r="S354" i="12"/>
  <c r="S355" i="12"/>
  <c r="S356" i="12"/>
  <c r="S357" i="12"/>
  <c r="S358" i="12"/>
  <c r="S359" i="12"/>
  <c r="S360" i="12"/>
  <c r="S361" i="12"/>
  <c r="S362" i="12"/>
  <c r="S363" i="12"/>
  <c r="S364" i="12"/>
  <c r="S365" i="12"/>
  <c r="S366" i="12"/>
  <c r="S367" i="12"/>
  <c r="S368" i="12"/>
  <c r="S369" i="12"/>
  <c r="S370" i="12"/>
  <c r="S371" i="12"/>
  <c r="S372" i="12"/>
  <c r="S373" i="12"/>
  <c r="S374" i="12"/>
  <c r="S375" i="12"/>
  <c r="S376" i="12"/>
  <c r="S377" i="12"/>
  <c r="S378" i="12"/>
  <c r="S379" i="12"/>
  <c r="S380" i="12"/>
  <c r="S381" i="12"/>
  <c r="S382" i="12"/>
  <c r="S383" i="12"/>
  <c r="S384" i="12"/>
  <c r="S385" i="12"/>
  <c r="S386" i="12"/>
  <c r="S387" i="12"/>
  <c r="S388" i="12"/>
  <c r="S389" i="12"/>
  <c r="S390" i="12"/>
  <c r="S391" i="12"/>
  <c r="S392" i="12"/>
  <c r="S393" i="12"/>
  <c r="S394" i="12"/>
  <c r="S395" i="12"/>
  <c r="S396" i="12"/>
  <c r="S397" i="12"/>
  <c r="S398" i="12"/>
  <c r="S399" i="12"/>
  <c r="S400" i="12"/>
  <c r="S401" i="12"/>
  <c r="S402" i="12"/>
  <c r="S403" i="12"/>
  <c r="S404" i="12"/>
  <c r="S405" i="12"/>
  <c r="S406" i="12"/>
  <c r="S407" i="12"/>
  <c r="S408" i="12"/>
  <c r="S409" i="12"/>
  <c r="S410" i="12"/>
  <c r="S411" i="12"/>
  <c r="S412" i="12"/>
  <c r="S413" i="12"/>
  <c r="S414" i="12"/>
  <c r="S415" i="12"/>
  <c r="S416" i="12"/>
  <c r="S417" i="12"/>
  <c r="S418" i="12"/>
  <c r="S419" i="12"/>
  <c r="S420" i="12"/>
  <c r="S421" i="12"/>
  <c r="S422" i="12"/>
  <c r="S423" i="12"/>
  <c r="S424" i="12"/>
  <c r="S425" i="12"/>
  <c r="S426" i="12"/>
  <c r="S427" i="12"/>
  <c r="S428" i="12"/>
  <c r="S429" i="12"/>
  <c r="S430" i="12"/>
  <c r="S431" i="12"/>
  <c r="S432" i="12"/>
  <c r="S433" i="12"/>
  <c r="S434" i="12"/>
  <c r="S435" i="12"/>
  <c r="S436" i="12"/>
  <c r="S437" i="12"/>
  <c r="S438" i="12"/>
  <c r="S439" i="12"/>
  <c r="S440" i="12"/>
  <c r="S441" i="12"/>
  <c r="S442" i="12"/>
  <c r="S443" i="12"/>
  <c r="S444" i="12"/>
  <c r="S445" i="12"/>
  <c r="S446" i="12"/>
  <c r="S447" i="12"/>
  <c r="S448" i="12"/>
  <c r="S449" i="12"/>
  <c r="S450" i="12"/>
  <c r="S451" i="12"/>
  <c r="S452" i="12"/>
  <c r="S453" i="12"/>
  <c r="S454" i="12"/>
  <c r="S455" i="12"/>
  <c r="S456" i="12"/>
  <c r="S457" i="12"/>
  <c r="S458" i="12"/>
  <c r="S459" i="12"/>
  <c r="S460" i="12"/>
  <c r="S461" i="12"/>
  <c r="S462" i="12"/>
  <c r="S463" i="12"/>
  <c r="S464" i="12"/>
  <c r="S465" i="12"/>
  <c r="S466" i="12"/>
  <c r="S467" i="12"/>
  <c r="S468" i="12"/>
  <c r="S469" i="12"/>
  <c r="S470" i="12"/>
  <c r="S471" i="12"/>
  <c r="S472" i="12"/>
  <c r="S473" i="12"/>
  <c r="S474" i="12"/>
  <c r="S475" i="12"/>
  <c r="S476" i="12"/>
  <c r="S477" i="12"/>
  <c r="S478" i="12"/>
  <c r="S479" i="12"/>
  <c r="S480" i="12"/>
  <c r="S481" i="12"/>
  <c r="S482" i="12"/>
  <c r="S483" i="12"/>
  <c r="S484" i="12"/>
  <c r="S485" i="12"/>
  <c r="S486" i="12"/>
  <c r="S487" i="12"/>
  <c r="S488" i="12"/>
  <c r="S489" i="12"/>
  <c r="S490" i="12"/>
  <c r="S491" i="12"/>
  <c r="S492" i="12"/>
  <c r="S493" i="12"/>
  <c r="S494" i="12"/>
  <c r="S495" i="12"/>
  <c r="S496" i="12"/>
  <c r="S497" i="12"/>
  <c r="S498" i="12"/>
  <c r="S499" i="12"/>
  <c r="S500" i="12"/>
  <c r="S501" i="12"/>
  <c r="S502" i="12"/>
  <c r="S503" i="12"/>
  <c r="S504" i="12"/>
  <c r="S505" i="12"/>
  <c r="S506" i="12"/>
  <c r="S507" i="12"/>
  <c r="S508" i="12"/>
  <c r="S509" i="12"/>
  <c r="S510" i="12"/>
  <c r="S511" i="12"/>
  <c r="S512" i="12"/>
  <c r="S513" i="12"/>
  <c r="S514" i="12"/>
  <c r="S515" i="12"/>
  <c r="S516" i="12"/>
  <c r="S517" i="12"/>
  <c r="S518" i="12"/>
  <c r="S519" i="12"/>
  <c r="S520" i="12"/>
  <c r="S521" i="12"/>
  <c r="S522" i="12"/>
  <c r="S523" i="12"/>
  <c r="S524" i="12"/>
  <c r="S525" i="12"/>
  <c r="S526" i="12"/>
  <c r="S527" i="12"/>
  <c r="S528" i="12"/>
  <c r="S529" i="12"/>
  <c r="S530" i="12"/>
  <c r="S531" i="12"/>
  <c r="S532" i="12"/>
  <c r="S533" i="12"/>
  <c r="S534" i="12"/>
  <c r="S535" i="12"/>
  <c r="S536" i="12"/>
  <c r="S537" i="12"/>
  <c r="S538" i="12"/>
  <c r="S539" i="12"/>
  <c r="S540" i="12"/>
  <c r="S541" i="12"/>
  <c r="S542" i="12"/>
  <c r="S543" i="12"/>
  <c r="S544" i="12"/>
  <c r="S545" i="12"/>
  <c r="S546" i="12"/>
  <c r="S547" i="12"/>
  <c r="S548" i="12"/>
  <c r="S549" i="12"/>
  <c r="S550" i="12"/>
  <c r="S551" i="12"/>
  <c r="S552" i="12"/>
  <c r="S553" i="12"/>
  <c r="S554" i="12"/>
  <c r="S555" i="12"/>
  <c r="S556" i="12"/>
  <c r="S557" i="12"/>
  <c r="S558" i="12"/>
  <c r="S559" i="12"/>
  <c r="S560" i="12"/>
  <c r="S561" i="12"/>
  <c r="S562" i="12"/>
  <c r="S563" i="12"/>
  <c r="S564" i="12"/>
  <c r="S565" i="12"/>
  <c r="S566" i="12"/>
  <c r="S567" i="12"/>
  <c r="S568" i="12"/>
  <c r="S569" i="12"/>
  <c r="S570" i="12"/>
  <c r="S571" i="12"/>
  <c r="S572" i="12"/>
  <c r="S573" i="12"/>
  <c r="S574" i="12"/>
  <c r="S575" i="12"/>
  <c r="S576" i="12"/>
  <c r="S577" i="12"/>
  <c r="S578" i="12"/>
  <c r="S579" i="12"/>
  <c r="S580" i="12"/>
  <c r="S581" i="12"/>
  <c r="S582" i="12"/>
  <c r="S583" i="12"/>
  <c r="S584" i="12"/>
  <c r="S585" i="12"/>
  <c r="S586" i="12"/>
  <c r="S587" i="12"/>
  <c r="S588" i="12"/>
  <c r="S589" i="12"/>
  <c r="S590" i="12"/>
  <c r="S591" i="12"/>
  <c r="S592" i="12"/>
  <c r="S593" i="12"/>
  <c r="S594" i="12"/>
  <c r="S595" i="12"/>
  <c r="S596" i="12"/>
  <c r="S597" i="12"/>
  <c r="S598" i="12"/>
  <c r="S599" i="12"/>
  <c r="S600" i="12"/>
  <c r="S601" i="12"/>
  <c r="S602" i="12"/>
  <c r="S603" i="12"/>
  <c r="S604" i="12"/>
  <c r="S605" i="12"/>
  <c r="S606" i="12"/>
  <c r="S607" i="12"/>
  <c r="S608" i="12"/>
  <c r="S609" i="12"/>
  <c r="S610" i="12"/>
  <c r="S611" i="12"/>
  <c r="S612" i="12"/>
  <c r="S613" i="12"/>
  <c r="S614" i="12"/>
  <c r="S615" i="12"/>
  <c r="S616" i="12"/>
  <c r="S617" i="12"/>
  <c r="S618" i="12"/>
  <c r="S619" i="12"/>
  <c r="S620" i="12"/>
  <c r="S621" i="12"/>
  <c r="S622" i="12"/>
  <c r="S623" i="12"/>
  <c r="S624" i="12"/>
  <c r="S625" i="12"/>
  <c r="S626" i="12"/>
  <c r="S627" i="12"/>
  <c r="S628" i="12"/>
  <c r="S629" i="12"/>
  <c r="S630" i="12"/>
  <c r="S631" i="12"/>
  <c r="S632" i="12"/>
  <c r="S633" i="12"/>
  <c r="S634" i="12"/>
  <c r="S635" i="12"/>
  <c r="S636" i="12"/>
  <c r="S637" i="12"/>
  <c r="S638" i="12"/>
  <c r="S639" i="12"/>
  <c r="S640" i="12"/>
  <c r="S641" i="12"/>
  <c r="S642" i="12"/>
  <c r="S643" i="12"/>
  <c r="S644" i="12"/>
  <c r="S645" i="12"/>
  <c r="S646" i="12"/>
  <c r="S647" i="12"/>
  <c r="S648" i="12"/>
  <c r="S649" i="12"/>
  <c r="S650" i="12"/>
  <c r="S651" i="12"/>
  <c r="S652" i="12"/>
  <c r="S653" i="12"/>
  <c r="S654" i="12"/>
  <c r="S655" i="12"/>
  <c r="S656" i="12"/>
  <c r="S657" i="12"/>
  <c r="S658" i="12"/>
  <c r="S659" i="12"/>
  <c r="S660" i="12"/>
  <c r="S661" i="12"/>
  <c r="S662" i="12"/>
  <c r="S663" i="12"/>
  <c r="S664" i="12"/>
  <c r="S665" i="12"/>
  <c r="S666" i="12"/>
  <c r="S667" i="12"/>
  <c r="S668" i="12"/>
  <c r="S669" i="12"/>
  <c r="S670" i="12"/>
  <c r="S671" i="12"/>
  <c r="S672" i="12"/>
  <c r="S673" i="12"/>
  <c r="S674" i="12"/>
  <c r="S675" i="12"/>
  <c r="S676" i="12"/>
  <c r="S677" i="12"/>
  <c r="S678" i="12"/>
  <c r="S679" i="12"/>
  <c r="S680" i="12"/>
  <c r="S681" i="12"/>
  <c r="S682" i="12"/>
  <c r="S683" i="12"/>
  <c r="S684" i="12"/>
  <c r="S685" i="12"/>
  <c r="S686" i="12"/>
  <c r="S687" i="12"/>
  <c r="S688" i="12"/>
  <c r="S689" i="12"/>
  <c r="S690" i="12"/>
  <c r="S691" i="12"/>
  <c r="S692" i="12"/>
  <c r="S693" i="12"/>
  <c r="S694" i="12"/>
  <c r="S695" i="12"/>
  <c r="S696" i="12"/>
  <c r="S697" i="12"/>
  <c r="S698" i="12"/>
  <c r="S699" i="12"/>
  <c r="S700" i="12"/>
  <c r="S701" i="12"/>
  <c r="S702" i="12"/>
  <c r="S703" i="12"/>
  <c r="S704" i="12"/>
  <c r="S705" i="12"/>
  <c r="S706" i="12"/>
  <c r="S707" i="12"/>
  <c r="S708" i="12"/>
  <c r="S709" i="12"/>
  <c r="S710" i="12"/>
  <c r="S711" i="12"/>
  <c r="S712" i="12"/>
  <c r="S713" i="12"/>
  <c r="S714" i="12"/>
  <c r="S715" i="12"/>
  <c r="S716" i="12"/>
  <c r="S717" i="12"/>
  <c r="S718" i="12"/>
  <c r="S719" i="12"/>
  <c r="S720" i="12"/>
  <c r="S721" i="12"/>
  <c r="S722" i="12"/>
  <c r="S723" i="12"/>
  <c r="S724" i="12"/>
  <c r="S725" i="12"/>
  <c r="S726" i="12"/>
  <c r="S727" i="12"/>
  <c r="S728" i="12"/>
  <c r="S729" i="12"/>
  <c r="S730" i="12"/>
  <c r="S731" i="12"/>
  <c r="S732" i="12"/>
  <c r="S733" i="12"/>
  <c r="S734" i="12"/>
  <c r="S735" i="12"/>
  <c r="S736" i="12"/>
  <c r="S737" i="12"/>
  <c r="S738" i="12"/>
  <c r="S739" i="12"/>
  <c r="S740" i="12"/>
  <c r="S741" i="12"/>
  <c r="S742" i="12"/>
  <c r="S743" i="12"/>
  <c r="S744" i="12"/>
  <c r="S745" i="12"/>
  <c r="S746" i="12"/>
  <c r="S747" i="12"/>
  <c r="S748" i="12"/>
  <c r="S749" i="12"/>
  <c r="S750" i="12"/>
  <c r="S751" i="12"/>
  <c r="S752" i="12"/>
  <c r="S753" i="12"/>
  <c r="S754" i="12"/>
  <c r="S755" i="12"/>
  <c r="S756" i="12"/>
  <c r="S757" i="12"/>
  <c r="S758" i="12"/>
  <c r="S759" i="12"/>
  <c r="S760" i="12"/>
  <c r="S761" i="12"/>
  <c r="S762" i="12"/>
  <c r="S763" i="12"/>
  <c r="S764" i="12"/>
  <c r="S765" i="12"/>
  <c r="S766" i="12"/>
  <c r="S767" i="12"/>
  <c r="S768" i="12"/>
  <c r="S769" i="12"/>
  <c r="S770" i="12"/>
  <c r="S771" i="12"/>
  <c r="S772" i="12"/>
  <c r="S773" i="12"/>
  <c r="S774" i="12"/>
  <c r="S775" i="12"/>
  <c r="S776" i="12"/>
  <c r="S777" i="12"/>
  <c r="S778" i="12"/>
  <c r="S779" i="12"/>
  <c r="S780" i="12"/>
  <c r="S781" i="12"/>
  <c r="S782" i="12"/>
  <c r="S783" i="12"/>
  <c r="S784" i="12"/>
  <c r="S785" i="12"/>
  <c r="S786" i="12"/>
  <c r="S787" i="12"/>
  <c r="S788" i="12"/>
  <c r="S789" i="12"/>
  <c r="S790" i="12"/>
  <c r="S791" i="12"/>
  <c r="S792" i="12"/>
  <c r="S793" i="12"/>
  <c r="S794" i="12"/>
  <c r="S795" i="12"/>
  <c r="S796" i="12"/>
  <c r="S797" i="12"/>
  <c r="S798" i="12"/>
  <c r="S799" i="12"/>
  <c r="S800" i="12"/>
  <c r="S801" i="12"/>
  <c r="S802" i="12"/>
  <c r="S803" i="12"/>
  <c r="S804" i="12"/>
  <c r="S805" i="12"/>
  <c r="S806" i="12"/>
  <c r="S807" i="12"/>
  <c r="S808" i="12"/>
  <c r="S809" i="12"/>
  <c r="S810" i="12"/>
  <c r="S811" i="12"/>
  <c r="S812" i="12"/>
  <c r="S813" i="12"/>
  <c r="S814" i="12"/>
  <c r="S815" i="12"/>
  <c r="S816" i="12"/>
  <c r="S817" i="12"/>
  <c r="S818" i="12"/>
  <c r="S819" i="12"/>
  <c r="S820" i="12"/>
  <c r="S821" i="12"/>
  <c r="S822" i="12"/>
  <c r="S823" i="12"/>
  <c r="S824" i="12"/>
  <c r="S825" i="12"/>
  <c r="S826" i="12"/>
  <c r="S827" i="12"/>
  <c r="S828" i="12"/>
  <c r="S829" i="12"/>
  <c r="S830" i="12"/>
  <c r="S831" i="12"/>
  <c r="S832" i="12"/>
  <c r="S833" i="12"/>
  <c r="S834" i="12"/>
  <c r="S835" i="12"/>
  <c r="S836" i="12"/>
  <c r="S837" i="12"/>
  <c r="S838" i="12"/>
  <c r="S839" i="12"/>
  <c r="S840" i="12"/>
  <c r="S841" i="12"/>
  <c r="S842" i="12"/>
  <c r="S843" i="12"/>
  <c r="S844" i="12"/>
  <c r="S845" i="12"/>
  <c r="S846" i="12"/>
  <c r="S847" i="12"/>
  <c r="S848" i="12"/>
  <c r="S849" i="12"/>
  <c r="S850" i="12"/>
  <c r="S851" i="12"/>
  <c r="S852" i="12"/>
  <c r="S853" i="12"/>
  <c r="S854" i="12"/>
  <c r="S855" i="12"/>
  <c r="S856" i="12"/>
  <c r="S857" i="12"/>
  <c r="S858" i="12"/>
  <c r="S859" i="12"/>
  <c r="S860" i="12"/>
  <c r="S861" i="12"/>
  <c r="S862" i="12"/>
  <c r="S863" i="12"/>
  <c r="S864" i="12"/>
  <c r="S865" i="12"/>
  <c r="S866" i="12"/>
  <c r="S867" i="12"/>
  <c r="S868" i="12"/>
  <c r="S869" i="12"/>
  <c r="S870" i="12"/>
  <c r="S871" i="12"/>
  <c r="S872" i="12"/>
  <c r="S873" i="12"/>
  <c r="S874" i="12"/>
  <c r="S875" i="12"/>
  <c r="S876" i="12"/>
  <c r="S877" i="12"/>
  <c r="S878" i="12"/>
  <c r="S879" i="12"/>
  <c r="S880" i="12"/>
  <c r="S881" i="12"/>
  <c r="S882" i="12"/>
  <c r="S883" i="12"/>
  <c r="S884" i="12"/>
  <c r="S885" i="12"/>
  <c r="S886" i="12"/>
  <c r="S887" i="12"/>
  <c r="S888" i="12"/>
  <c r="S889" i="12"/>
  <c r="S890" i="12"/>
  <c r="S891" i="12"/>
  <c r="S892" i="12"/>
  <c r="S893" i="12"/>
  <c r="S894" i="12"/>
  <c r="S895" i="12"/>
  <c r="S896" i="12"/>
  <c r="S897" i="12"/>
  <c r="S898" i="12"/>
  <c r="S899" i="12"/>
  <c r="S900" i="12"/>
  <c r="S901" i="12"/>
  <c r="S902" i="12"/>
  <c r="S903" i="12"/>
  <c r="S904" i="12"/>
  <c r="S905" i="12"/>
  <c r="S906" i="12"/>
  <c r="S907" i="12"/>
  <c r="S908" i="12"/>
  <c r="S909" i="12"/>
  <c r="S910" i="12"/>
  <c r="S911" i="12"/>
  <c r="S912" i="12"/>
  <c r="S913" i="12"/>
  <c r="S914" i="12"/>
  <c r="S915" i="12"/>
  <c r="S916" i="12"/>
  <c r="S917" i="12"/>
  <c r="S918" i="12"/>
  <c r="S919" i="12"/>
  <c r="S920" i="12"/>
  <c r="S921" i="12"/>
  <c r="S922" i="12"/>
  <c r="S923" i="12"/>
  <c r="S924" i="12"/>
  <c r="S925" i="12"/>
  <c r="S926" i="12"/>
  <c r="S927" i="12"/>
  <c r="S928" i="12"/>
  <c r="S929" i="12"/>
  <c r="S930" i="12"/>
  <c r="S931" i="12"/>
  <c r="S932" i="12"/>
  <c r="S933" i="12"/>
  <c r="S934" i="12"/>
  <c r="S935" i="12"/>
  <c r="S936" i="12"/>
  <c r="S937" i="12"/>
  <c r="S938" i="12"/>
  <c r="S939" i="12"/>
  <c r="S940" i="12"/>
  <c r="S941" i="12"/>
  <c r="S942" i="12"/>
  <c r="S943" i="12"/>
  <c r="S944" i="12"/>
  <c r="S945" i="12"/>
  <c r="S946" i="12"/>
  <c r="S947" i="12"/>
  <c r="S948" i="12"/>
  <c r="S949" i="12"/>
  <c r="S950" i="12"/>
  <c r="S951" i="12"/>
  <c r="S952" i="12"/>
  <c r="S953" i="12"/>
  <c r="S954" i="12"/>
  <c r="S955" i="12"/>
  <c r="S956" i="12"/>
  <c r="S957" i="12"/>
  <c r="S958" i="12"/>
  <c r="S959" i="12"/>
  <c r="S960" i="12"/>
  <c r="S961" i="12"/>
  <c r="S962" i="12"/>
  <c r="S963" i="12"/>
  <c r="S964" i="12"/>
  <c r="S965" i="12"/>
  <c r="S966" i="12"/>
  <c r="S967" i="12"/>
  <c r="S968" i="12"/>
  <c r="S969" i="12"/>
  <c r="S970" i="12"/>
  <c r="S971" i="12"/>
  <c r="S972" i="12"/>
  <c r="S973" i="12"/>
  <c r="S974" i="12"/>
  <c r="S975" i="12"/>
  <c r="S976" i="12"/>
  <c r="S977" i="12"/>
  <c r="S978" i="12"/>
  <c r="S979" i="12"/>
  <c r="S980" i="12"/>
  <c r="S981" i="12"/>
  <c r="S982" i="12"/>
  <c r="S983" i="12"/>
  <c r="S984" i="12"/>
  <c r="S985" i="12"/>
  <c r="S986" i="12"/>
  <c r="S987" i="12"/>
  <c r="S988" i="12"/>
  <c r="S989" i="12"/>
  <c r="S990" i="12"/>
  <c r="S991" i="12"/>
  <c r="S992" i="12"/>
  <c r="S993" i="12"/>
  <c r="S994" i="12"/>
  <c r="S995" i="12"/>
  <c r="S996" i="12"/>
  <c r="S997" i="12"/>
  <c r="S998" i="12"/>
  <c r="S999" i="12"/>
  <c r="S1000" i="12"/>
  <c r="S1001" i="12"/>
  <c r="S1002" i="12"/>
  <c r="S1003" i="12"/>
  <c r="S1004" i="12"/>
  <c r="S1005" i="12"/>
  <c r="S1006" i="12"/>
  <c r="S1007" i="12"/>
  <c r="S1008" i="12"/>
  <c r="S1009" i="12"/>
  <c r="S1010" i="12"/>
  <c r="S1011" i="12"/>
  <c r="S1012" i="12"/>
  <c r="S1013" i="12"/>
  <c r="S1014" i="12"/>
  <c r="S1015" i="12"/>
  <c r="S1016" i="12"/>
  <c r="S1017" i="12"/>
  <c r="S1018" i="12"/>
  <c r="S1019" i="12"/>
  <c r="S1020" i="12"/>
  <c r="S1021" i="12"/>
  <c r="S1022" i="12"/>
  <c r="S1023" i="12"/>
  <c r="S1024" i="12"/>
  <c r="S1025" i="12"/>
  <c r="S1026" i="12"/>
  <c r="S1027" i="12"/>
  <c r="S1028" i="12"/>
  <c r="S1029" i="12"/>
  <c r="S1030" i="12"/>
  <c r="S1031" i="12"/>
  <c r="S1032" i="12"/>
  <c r="S1033" i="12"/>
  <c r="S1034" i="12"/>
  <c r="S1035" i="12"/>
  <c r="S1036" i="12"/>
  <c r="S1037" i="12"/>
  <c r="S1038" i="12"/>
  <c r="S1039" i="12"/>
  <c r="S1040" i="12"/>
  <c r="S1041" i="12"/>
  <c r="S1042" i="12"/>
  <c r="S1043" i="12"/>
  <c r="S1044" i="12"/>
  <c r="S1045" i="12"/>
  <c r="S1046" i="12"/>
  <c r="S1047" i="12"/>
  <c r="S1048" i="12"/>
  <c r="S1049" i="12"/>
  <c r="S1050" i="12"/>
  <c r="S1051" i="12"/>
  <c r="S1052" i="12"/>
  <c r="S1053" i="12"/>
  <c r="S1054" i="12"/>
  <c r="S1055" i="12"/>
  <c r="S1056" i="12"/>
  <c r="S1057" i="12"/>
  <c r="S1058" i="12"/>
  <c r="S1059" i="12"/>
  <c r="S1060" i="12"/>
  <c r="S1061" i="12"/>
  <c r="S1062" i="12"/>
  <c r="S1063" i="12"/>
  <c r="S1064" i="12"/>
  <c r="S1065" i="12"/>
  <c r="S1066" i="12"/>
  <c r="S1067" i="12"/>
  <c r="S1068" i="12"/>
  <c r="S1069" i="12"/>
  <c r="S1070" i="12"/>
  <c r="S1071" i="12"/>
  <c r="S1072" i="12"/>
  <c r="S1073" i="12"/>
  <c r="S1074" i="12"/>
  <c r="S1075" i="12"/>
  <c r="S1076" i="12"/>
  <c r="S1077" i="12"/>
  <c r="S1078" i="12"/>
  <c r="S1079" i="12"/>
  <c r="S1080" i="12"/>
  <c r="S1081" i="12"/>
  <c r="S1082" i="12"/>
  <c r="S1083" i="12"/>
  <c r="S1084" i="12"/>
  <c r="S1085" i="12"/>
  <c r="S1086" i="12"/>
  <c r="S1087" i="12"/>
  <c r="S1088" i="12"/>
  <c r="S1089" i="12"/>
  <c r="S1090" i="12"/>
  <c r="S1091" i="12"/>
  <c r="S1092" i="12"/>
  <c r="S1093" i="12"/>
  <c r="S1094" i="12"/>
  <c r="S1095" i="12"/>
  <c r="S1096" i="12"/>
  <c r="S1097" i="12"/>
  <c r="S1098" i="12"/>
  <c r="S1099" i="12"/>
  <c r="S1100" i="12"/>
  <c r="S1101" i="12"/>
  <c r="S1102" i="12"/>
  <c r="S1103" i="12"/>
  <c r="S1104" i="12"/>
  <c r="S1105" i="12"/>
  <c r="S1106" i="12"/>
  <c r="S1107" i="12"/>
  <c r="S1108" i="12"/>
  <c r="S1109" i="12"/>
  <c r="S1110" i="12"/>
  <c r="S1111" i="12"/>
  <c r="S1112" i="12"/>
  <c r="S1113" i="12"/>
  <c r="S1114" i="12"/>
  <c r="S1115" i="12"/>
  <c r="S1116" i="12"/>
  <c r="S1117" i="12"/>
  <c r="S1118" i="12"/>
  <c r="S1119" i="12"/>
  <c r="S1120" i="12"/>
  <c r="S1121" i="12"/>
  <c r="S1122" i="12"/>
  <c r="S1123" i="12"/>
  <c r="S1124" i="12"/>
  <c r="S1125" i="12"/>
  <c r="S1126" i="12"/>
  <c r="S1127" i="12"/>
  <c r="S1128" i="12"/>
  <c r="S1129" i="12"/>
  <c r="S1130" i="12"/>
  <c r="S1131" i="12"/>
  <c r="S1132" i="12"/>
  <c r="S1133" i="12"/>
  <c r="S1134" i="12"/>
  <c r="S1135" i="12"/>
  <c r="S1136" i="12"/>
  <c r="S1137" i="12"/>
  <c r="S1138" i="12"/>
  <c r="S1139" i="12"/>
  <c r="S1140" i="12"/>
  <c r="S1141" i="12"/>
  <c r="S1142" i="12"/>
  <c r="S1143" i="12"/>
  <c r="S1144" i="12"/>
  <c r="S1145" i="12"/>
  <c r="S1146" i="12"/>
  <c r="S1147" i="12"/>
  <c r="S1148" i="12"/>
  <c r="S1149" i="12"/>
  <c r="S1150" i="12"/>
  <c r="S1151" i="12"/>
  <c r="S1152" i="12"/>
  <c r="S1153" i="12"/>
  <c r="S1154" i="12"/>
  <c r="S1155" i="12"/>
  <c r="S1156" i="12"/>
  <c r="S1157" i="12"/>
  <c r="S1158" i="12"/>
  <c r="S1159" i="12"/>
  <c r="S1160" i="12"/>
  <c r="S1161" i="12"/>
  <c r="S1162" i="12"/>
  <c r="S6" i="12"/>
  <c r="R11" i="12"/>
  <c r="R12" i="12"/>
  <c r="R13" i="12"/>
  <c r="R14" i="12"/>
  <c r="R15" i="12"/>
  <c r="R16" i="12"/>
  <c r="R17" i="12"/>
  <c r="R18" i="12"/>
  <c r="R19" i="12"/>
  <c r="R20" i="12"/>
  <c r="R21" i="12"/>
  <c r="R22" i="12"/>
  <c r="R23" i="12"/>
  <c r="R24" i="12"/>
  <c r="R25" i="12"/>
  <c r="R26" i="12"/>
  <c r="R27" i="12"/>
  <c r="R28" i="12"/>
  <c r="R29" i="12"/>
  <c r="R30" i="12"/>
  <c r="R31" i="12"/>
  <c r="R32" i="12"/>
  <c r="R33" i="12"/>
  <c r="R34" i="12"/>
  <c r="R35" i="12"/>
  <c r="R36" i="12"/>
  <c r="R37" i="12"/>
  <c r="R38" i="12"/>
  <c r="R39" i="12"/>
  <c r="R40" i="12"/>
  <c r="R41" i="12"/>
  <c r="R42" i="12"/>
  <c r="R43" i="12"/>
  <c r="R44" i="12"/>
  <c r="R45" i="12"/>
  <c r="R46" i="12"/>
  <c r="R47" i="12"/>
  <c r="R48" i="12"/>
  <c r="R49" i="12"/>
  <c r="R50" i="12"/>
  <c r="R51" i="12"/>
  <c r="R52" i="12"/>
  <c r="R53" i="12"/>
  <c r="R54" i="12"/>
  <c r="R55" i="12"/>
  <c r="R56" i="12"/>
  <c r="R57" i="12"/>
  <c r="R58" i="12"/>
  <c r="R59" i="12"/>
  <c r="R60" i="12"/>
  <c r="R61" i="12"/>
  <c r="R62" i="12"/>
  <c r="R63" i="12"/>
  <c r="R64" i="12"/>
  <c r="R65" i="12"/>
  <c r="R66" i="12"/>
  <c r="R67" i="12"/>
  <c r="R68" i="12"/>
  <c r="R69" i="12"/>
  <c r="R70" i="12"/>
  <c r="R71" i="12"/>
  <c r="R72" i="12"/>
  <c r="R73" i="12"/>
  <c r="R74" i="12"/>
  <c r="R75" i="12"/>
  <c r="R76" i="12"/>
  <c r="R77" i="12"/>
  <c r="R78" i="12"/>
  <c r="R79" i="12"/>
  <c r="R80" i="12"/>
  <c r="R81" i="12"/>
  <c r="R82" i="12"/>
  <c r="R83" i="12"/>
  <c r="R84" i="12"/>
  <c r="R85" i="12"/>
  <c r="R86" i="12"/>
  <c r="R87" i="12"/>
  <c r="R88" i="12"/>
  <c r="R89" i="12"/>
  <c r="R90" i="12"/>
  <c r="R91" i="12"/>
  <c r="R92" i="12"/>
  <c r="R93" i="12"/>
  <c r="R94" i="12"/>
  <c r="R95" i="12"/>
  <c r="R96" i="12"/>
  <c r="R97" i="12"/>
  <c r="R98" i="12"/>
  <c r="R99" i="12"/>
  <c r="R100" i="12"/>
  <c r="R101" i="12"/>
  <c r="R102" i="12"/>
  <c r="R103" i="12"/>
  <c r="R104" i="12"/>
  <c r="R105" i="12"/>
  <c r="R106" i="12"/>
  <c r="R107" i="12"/>
  <c r="R108" i="12"/>
  <c r="R109" i="12"/>
  <c r="R110" i="12"/>
  <c r="R111" i="12"/>
  <c r="R112" i="12"/>
  <c r="R113" i="12"/>
  <c r="R114" i="12"/>
  <c r="R115" i="12"/>
  <c r="R116" i="12"/>
  <c r="R117" i="12"/>
  <c r="R118" i="12"/>
  <c r="R119" i="12"/>
  <c r="R120" i="12"/>
  <c r="R121" i="12"/>
  <c r="R122" i="12"/>
  <c r="R123" i="12"/>
  <c r="R124" i="12"/>
  <c r="R125" i="12"/>
  <c r="R126" i="12"/>
  <c r="R127" i="12"/>
  <c r="R128" i="12"/>
  <c r="R129" i="12"/>
  <c r="R130" i="12"/>
  <c r="R131" i="12"/>
  <c r="R132" i="12"/>
  <c r="R133" i="12"/>
  <c r="R134" i="12"/>
  <c r="R135" i="12"/>
  <c r="R136" i="12"/>
  <c r="R137" i="12"/>
  <c r="R138" i="12"/>
  <c r="R139" i="12"/>
  <c r="R140" i="12"/>
  <c r="R141" i="12"/>
  <c r="R142" i="12"/>
  <c r="R143" i="12"/>
  <c r="R144" i="12"/>
  <c r="R145" i="12"/>
  <c r="R146" i="12"/>
  <c r="R147" i="12"/>
  <c r="R148" i="12"/>
  <c r="R149" i="12"/>
  <c r="R150" i="12"/>
  <c r="R151" i="12"/>
  <c r="R152" i="12"/>
  <c r="R153" i="12"/>
  <c r="R154" i="12"/>
  <c r="R155" i="12"/>
  <c r="R156" i="12"/>
  <c r="R157" i="12"/>
  <c r="R158" i="12"/>
  <c r="R159" i="12"/>
  <c r="R160" i="12"/>
  <c r="R161" i="12"/>
  <c r="R162" i="12"/>
  <c r="R163" i="12"/>
  <c r="R164" i="12"/>
  <c r="R165" i="12"/>
  <c r="R166" i="12"/>
  <c r="R167" i="12"/>
  <c r="R168" i="12"/>
  <c r="R169" i="12"/>
  <c r="R170" i="12"/>
  <c r="R171" i="12"/>
  <c r="R172" i="12"/>
  <c r="R173" i="12"/>
  <c r="R174" i="12"/>
  <c r="R175" i="12"/>
  <c r="R176" i="12"/>
  <c r="R177" i="12"/>
  <c r="R178" i="12"/>
  <c r="R179" i="12"/>
  <c r="R180" i="12"/>
  <c r="R181" i="12"/>
  <c r="R182" i="12"/>
  <c r="R183" i="12"/>
  <c r="R184" i="12"/>
  <c r="R185" i="12"/>
  <c r="R186" i="12"/>
  <c r="R187" i="12"/>
  <c r="R188" i="12"/>
  <c r="R189" i="12"/>
  <c r="R190" i="12"/>
  <c r="R191" i="12"/>
  <c r="R192" i="12"/>
  <c r="R193" i="12"/>
  <c r="R194" i="12"/>
  <c r="R195" i="12"/>
  <c r="R196" i="12"/>
  <c r="R197" i="12"/>
  <c r="R198" i="12"/>
  <c r="R199" i="12"/>
  <c r="R200" i="12"/>
  <c r="R201" i="12"/>
  <c r="R202" i="12"/>
  <c r="R203" i="12"/>
  <c r="R204" i="12"/>
  <c r="R205" i="12"/>
  <c r="R206" i="12"/>
  <c r="R207" i="12"/>
  <c r="R208" i="12"/>
  <c r="R209" i="12"/>
  <c r="R210" i="12"/>
  <c r="R211" i="12"/>
  <c r="R212" i="12"/>
  <c r="R213" i="12"/>
  <c r="R214" i="12"/>
  <c r="R215" i="12"/>
  <c r="R216" i="12"/>
  <c r="R217" i="12"/>
  <c r="R218" i="12"/>
  <c r="R219" i="12"/>
  <c r="R220" i="12"/>
  <c r="R221" i="12"/>
  <c r="R222" i="12"/>
  <c r="R223" i="12"/>
  <c r="R224" i="12"/>
  <c r="R225" i="12"/>
  <c r="R226" i="12"/>
  <c r="R227" i="12"/>
  <c r="R228" i="12"/>
  <c r="R229" i="12"/>
  <c r="R230" i="12"/>
  <c r="R231" i="12"/>
  <c r="R232" i="12"/>
  <c r="R233" i="12"/>
  <c r="R234" i="12"/>
  <c r="R235" i="12"/>
  <c r="R236" i="12"/>
  <c r="R237" i="12"/>
  <c r="R238" i="12"/>
  <c r="R239" i="12"/>
  <c r="R240" i="12"/>
  <c r="R241" i="12"/>
  <c r="R242"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R304" i="12"/>
  <c r="R305" i="12"/>
  <c r="R306" i="12"/>
  <c r="R307" i="12"/>
  <c r="R308" i="12"/>
  <c r="R309" i="12"/>
  <c r="R310" i="12"/>
  <c r="R311" i="12"/>
  <c r="R312" i="12"/>
  <c r="R313" i="12"/>
  <c r="R314" i="12"/>
  <c r="R315" i="12"/>
  <c r="R316" i="12"/>
  <c r="R317" i="12"/>
  <c r="R318" i="12"/>
  <c r="R319" i="12"/>
  <c r="R320" i="12"/>
  <c r="R321" i="12"/>
  <c r="R322" i="12"/>
  <c r="R323" i="12"/>
  <c r="R324" i="12"/>
  <c r="R325" i="12"/>
  <c r="R326" i="12"/>
  <c r="R327" i="12"/>
  <c r="R328" i="12"/>
  <c r="R329" i="12"/>
  <c r="R330" i="12"/>
  <c r="R331" i="12"/>
  <c r="R332" i="12"/>
  <c r="R333" i="12"/>
  <c r="R334" i="12"/>
  <c r="R335" i="12"/>
  <c r="R336" i="12"/>
  <c r="R337" i="12"/>
  <c r="R338" i="12"/>
  <c r="R339" i="12"/>
  <c r="R340" i="12"/>
  <c r="R341" i="12"/>
  <c r="R342" i="12"/>
  <c r="R343" i="12"/>
  <c r="R344" i="12"/>
  <c r="R345" i="12"/>
  <c r="R346" i="12"/>
  <c r="R347" i="12"/>
  <c r="R348" i="12"/>
  <c r="R349" i="12"/>
  <c r="R350" i="12"/>
  <c r="R351" i="12"/>
  <c r="R352" i="12"/>
  <c r="R353" i="12"/>
  <c r="R354" i="12"/>
  <c r="R355" i="12"/>
  <c r="R356" i="12"/>
  <c r="R357" i="12"/>
  <c r="R358" i="12"/>
  <c r="R359" i="12"/>
  <c r="R360" i="12"/>
  <c r="R361" i="12"/>
  <c r="R362" i="12"/>
  <c r="R363" i="12"/>
  <c r="R364" i="12"/>
  <c r="R365" i="12"/>
  <c r="R366" i="12"/>
  <c r="R367" i="12"/>
  <c r="R368" i="12"/>
  <c r="R369" i="12"/>
  <c r="R370" i="12"/>
  <c r="R371" i="12"/>
  <c r="R372" i="12"/>
  <c r="R373" i="12"/>
  <c r="R374" i="12"/>
  <c r="R375" i="12"/>
  <c r="R376" i="12"/>
  <c r="R377" i="12"/>
  <c r="R378" i="12"/>
  <c r="R379" i="12"/>
  <c r="R380" i="12"/>
  <c r="R381" i="12"/>
  <c r="R382" i="12"/>
  <c r="R383" i="12"/>
  <c r="R384" i="12"/>
  <c r="R385" i="12"/>
  <c r="R386" i="12"/>
  <c r="R387" i="12"/>
  <c r="R388" i="12"/>
  <c r="R389" i="12"/>
  <c r="R390" i="12"/>
  <c r="R391" i="12"/>
  <c r="R392" i="12"/>
  <c r="R393" i="12"/>
  <c r="R394" i="12"/>
  <c r="R395" i="12"/>
  <c r="R396" i="12"/>
  <c r="R397" i="12"/>
  <c r="R398" i="12"/>
  <c r="R399" i="12"/>
  <c r="R400" i="12"/>
  <c r="R401" i="12"/>
  <c r="R402" i="12"/>
  <c r="R403" i="12"/>
  <c r="R404" i="12"/>
  <c r="R405" i="12"/>
  <c r="R406" i="12"/>
  <c r="R407" i="12"/>
  <c r="R408" i="12"/>
  <c r="R409" i="12"/>
  <c r="R410" i="12"/>
  <c r="R411" i="12"/>
  <c r="R412" i="12"/>
  <c r="R413" i="12"/>
  <c r="R414" i="12"/>
  <c r="R415" i="12"/>
  <c r="R416" i="12"/>
  <c r="R417" i="12"/>
  <c r="R418" i="12"/>
  <c r="R419" i="12"/>
  <c r="R420" i="12"/>
  <c r="R421" i="12"/>
  <c r="R422" i="12"/>
  <c r="R423" i="12"/>
  <c r="R424" i="12"/>
  <c r="R425" i="12"/>
  <c r="R426" i="12"/>
  <c r="R427" i="12"/>
  <c r="R428" i="12"/>
  <c r="R429" i="12"/>
  <c r="R430" i="12"/>
  <c r="R431" i="12"/>
  <c r="R432" i="12"/>
  <c r="R433" i="12"/>
  <c r="R434" i="12"/>
  <c r="R435" i="12"/>
  <c r="R436" i="12"/>
  <c r="R437" i="12"/>
  <c r="R438" i="12"/>
  <c r="R439" i="12"/>
  <c r="R440" i="12"/>
  <c r="R441" i="12"/>
  <c r="R442" i="12"/>
  <c r="R443" i="12"/>
  <c r="R444" i="12"/>
  <c r="R445" i="12"/>
  <c r="R446" i="12"/>
  <c r="R447" i="12"/>
  <c r="R448" i="12"/>
  <c r="R449" i="12"/>
  <c r="R450" i="12"/>
  <c r="R451" i="12"/>
  <c r="R452" i="12"/>
  <c r="R453" i="12"/>
  <c r="R454" i="12"/>
  <c r="R455" i="12"/>
  <c r="R456" i="12"/>
  <c r="R457" i="12"/>
  <c r="R458" i="12"/>
  <c r="R459" i="12"/>
  <c r="R460" i="12"/>
  <c r="R461" i="12"/>
  <c r="R462" i="12"/>
  <c r="R463" i="12"/>
  <c r="R464" i="12"/>
  <c r="R465" i="12"/>
  <c r="R466" i="12"/>
  <c r="R467" i="12"/>
  <c r="R468" i="12"/>
  <c r="R469" i="12"/>
  <c r="R470" i="12"/>
  <c r="R471" i="12"/>
  <c r="R472" i="12"/>
  <c r="R473" i="12"/>
  <c r="R474" i="12"/>
  <c r="R475" i="12"/>
  <c r="R476" i="12"/>
  <c r="R477" i="12"/>
  <c r="R478" i="12"/>
  <c r="R479" i="12"/>
  <c r="R480" i="12"/>
  <c r="R481" i="12"/>
  <c r="R482" i="12"/>
  <c r="R483" i="12"/>
  <c r="R484" i="12"/>
  <c r="R485" i="12"/>
  <c r="R486" i="12"/>
  <c r="R487" i="12"/>
  <c r="R488" i="12"/>
  <c r="R489" i="12"/>
  <c r="R490" i="12"/>
  <c r="R491" i="12"/>
  <c r="R492" i="12"/>
  <c r="R493" i="12"/>
  <c r="R494" i="12"/>
  <c r="R495" i="12"/>
  <c r="R496" i="12"/>
  <c r="R497" i="12"/>
  <c r="R498" i="12"/>
  <c r="R499" i="12"/>
  <c r="R500" i="12"/>
  <c r="R501" i="12"/>
  <c r="R502" i="12"/>
  <c r="R503" i="12"/>
  <c r="R504" i="12"/>
  <c r="R505" i="12"/>
  <c r="R506" i="12"/>
  <c r="R507" i="12"/>
  <c r="R508" i="12"/>
  <c r="R509" i="12"/>
  <c r="R510" i="12"/>
  <c r="R511" i="12"/>
  <c r="R512" i="12"/>
  <c r="R513" i="12"/>
  <c r="R514" i="12"/>
  <c r="R515" i="12"/>
  <c r="R516" i="12"/>
  <c r="R517" i="12"/>
  <c r="R518" i="12"/>
  <c r="R519" i="12"/>
  <c r="R520" i="12"/>
  <c r="R521" i="12"/>
  <c r="R522" i="12"/>
  <c r="R523" i="12"/>
  <c r="R524" i="12"/>
  <c r="R525" i="12"/>
  <c r="R526" i="12"/>
  <c r="R527" i="12"/>
  <c r="R528" i="12"/>
  <c r="R529" i="12"/>
  <c r="R530" i="12"/>
  <c r="R531" i="12"/>
  <c r="R532" i="12"/>
  <c r="R533" i="12"/>
  <c r="R534" i="12"/>
  <c r="R535" i="12"/>
  <c r="R536" i="12"/>
  <c r="R537" i="12"/>
  <c r="R538" i="12"/>
  <c r="R539" i="12"/>
  <c r="R540" i="12"/>
  <c r="R541" i="12"/>
  <c r="R542" i="12"/>
  <c r="R543" i="12"/>
  <c r="R544" i="12"/>
  <c r="R545" i="12"/>
  <c r="R546" i="12"/>
  <c r="R547" i="12"/>
  <c r="R548" i="12"/>
  <c r="R549" i="12"/>
  <c r="R550" i="12"/>
  <c r="R551" i="12"/>
  <c r="R552" i="12"/>
  <c r="R553" i="12"/>
  <c r="R554" i="12"/>
  <c r="R555" i="12"/>
  <c r="R556" i="12"/>
  <c r="R557" i="12"/>
  <c r="R558" i="12"/>
  <c r="R559" i="12"/>
  <c r="R560" i="12"/>
  <c r="R561" i="12"/>
  <c r="R562" i="12"/>
  <c r="R563" i="12"/>
  <c r="R564" i="12"/>
  <c r="R565" i="12"/>
  <c r="R566" i="12"/>
  <c r="R567" i="12"/>
  <c r="R568" i="12"/>
  <c r="R569" i="12"/>
  <c r="R570" i="12"/>
  <c r="R571" i="12"/>
  <c r="R572" i="12"/>
  <c r="R573" i="12"/>
  <c r="R574" i="12"/>
  <c r="R575" i="12"/>
  <c r="R576" i="12"/>
  <c r="R577" i="12"/>
  <c r="R578" i="12"/>
  <c r="R579" i="12"/>
  <c r="R580" i="12"/>
  <c r="R581" i="12"/>
  <c r="R582" i="12"/>
  <c r="R583" i="12"/>
  <c r="R584" i="12"/>
  <c r="R585" i="12"/>
  <c r="R586" i="12"/>
  <c r="R587" i="12"/>
  <c r="R588" i="12"/>
  <c r="R589" i="12"/>
  <c r="R590" i="12"/>
  <c r="R591" i="12"/>
  <c r="R592" i="12"/>
  <c r="R593" i="12"/>
  <c r="R594" i="12"/>
  <c r="R595" i="12"/>
  <c r="R596" i="12"/>
  <c r="R597" i="12"/>
  <c r="R598" i="12"/>
  <c r="R599" i="12"/>
  <c r="R600" i="12"/>
  <c r="R601" i="12"/>
  <c r="R602" i="12"/>
  <c r="R603" i="12"/>
  <c r="R604" i="12"/>
  <c r="R605" i="12"/>
  <c r="R606" i="12"/>
  <c r="R607" i="12"/>
  <c r="R608" i="12"/>
  <c r="R609" i="12"/>
  <c r="R610" i="12"/>
  <c r="R611" i="12"/>
  <c r="R612" i="12"/>
  <c r="R613" i="12"/>
  <c r="R614" i="12"/>
  <c r="R615" i="12"/>
  <c r="R616" i="12"/>
  <c r="R617" i="12"/>
  <c r="R618" i="12"/>
  <c r="R619" i="12"/>
  <c r="R620" i="12"/>
  <c r="R621" i="12"/>
  <c r="R622" i="12"/>
  <c r="R623" i="12"/>
  <c r="R624" i="12"/>
  <c r="R625" i="12"/>
  <c r="R626" i="12"/>
  <c r="R627" i="12"/>
  <c r="R628" i="12"/>
  <c r="R629" i="12"/>
  <c r="R630" i="12"/>
  <c r="R631" i="12"/>
  <c r="R632" i="12"/>
  <c r="R633" i="12"/>
  <c r="R634" i="12"/>
  <c r="R635" i="12"/>
  <c r="R636" i="12"/>
  <c r="R637" i="12"/>
  <c r="R638" i="12"/>
  <c r="R639" i="12"/>
  <c r="R640" i="12"/>
  <c r="R641" i="12"/>
  <c r="R642" i="12"/>
  <c r="R643" i="12"/>
  <c r="R644" i="12"/>
  <c r="R645" i="12"/>
  <c r="R646" i="12"/>
  <c r="R647" i="12"/>
  <c r="R648" i="12"/>
  <c r="R649" i="12"/>
  <c r="R650" i="12"/>
  <c r="R651" i="12"/>
  <c r="R652" i="12"/>
  <c r="R653" i="12"/>
  <c r="R654" i="12"/>
  <c r="R655" i="12"/>
  <c r="R656" i="12"/>
  <c r="R657" i="12"/>
  <c r="R658" i="12"/>
  <c r="R659" i="12"/>
  <c r="R660" i="12"/>
  <c r="R661" i="12"/>
  <c r="R662" i="12"/>
  <c r="R663" i="12"/>
  <c r="R664" i="12"/>
  <c r="R665" i="12"/>
  <c r="R666" i="12"/>
  <c r="R667" i="12"/>
  <c r="R668" i="12"/>
  <c r="R669" i="12"/>
  <c r="R670" i="12"/>
  <c r="R671" i="12"/>
  <c r="R672" i="12"/>
  <c r="R673" i="12"/>
  <c r="R674" i="12"/>
  <c r="R675" i="12"/>
  <c r="R676" i="12"/>
  <c r="R677" i="12"/>
  <c r="R678" i="12"/>
  <c r="R679" i="12"/>
  <c r="R680" i="12"/>
  <c r="R681" i="12"/>
  <c r="R682" i="12"/>
  <c r="R683" i="12"/>
  <c r="R684" i="12"/>
  <c r="R685" i="12"/>
  <c r="R686" i="12"/>
  <c r="R687" i="12"/>
  <c r="R688" i="12"/>
  <c r="R689" i="12"/>
  <c r="R690" i="12"/>
  <c r="R691" i="12"/>
  <c r="R692" i="12"/>
  <c r="R693" i="12"/>
  <c r="R694" i="12"/>
  <c r="R695" i="12"/>
  <c r="R696" i="12"/>
  <c r="R697" i="12"/>
  <c r="R698" i="12"/>
  <c r="R699" i="12"/>
  <c r="R700" i="12"/>
  <c r="R701" i="12"/>
  <c r="R702" i="12"/>
  <c r="R703" i="12"/>
  <c r="R704" i="12"/>
  <c r="R705" i="12"/>
  <c r="R706" i="12"/>
  <c r="R707" i="12"/>
  <c r="R708" i="12"/>
  <c r="R709" i="12"/>
  <c r="R710" i="12"/>
  <c r="R711" i="12"/>
  <c r="R712" i="12"/>
  <c r="R713" i="12"/>
  <c r="R714" i="12"/>
  <c r="R715" i="12"/>
  <c r="R716" i="12"/>
  <c r="R717" i="12"/>
  <c r="R718" i="12"/>
  <c r="R719" i="12"/>
  <c r="R720" i="12"/>
  <c r="R721" i="12"/>
  <c r="R722" i="12"/>
  <c r="R723" i="12"/>
  <c r="R724" i="12"/>
  <c r="R725" i="12"/>
  <c r="R726" i="12"/>
  <c r="R727" i="12"/>
  <c r="R728" i="12"/>
  <c r="R729" i="12"/>
  <c r="R730" i="12"/>
  <c r="R731" i="12"/>
  <c r="R732" i="12"/>
  <c r="R733" i="12"/>
  <c r="R734" i="12"/>
  <c r="R735" i="12"/>
  <c r="R736" i="12"/>
  <c r="R737" i="12"/>
  <c r="R738" i="12"/>
  <c r="R739" i="12"/>
  <c r="R740" i="12"/>
  <c r="R741" i="12"/>
  <c r="R742" i="12"/>
  <c r="R743" i="12"/>
  <c r="R744" i="12"/>
  <c r="R745" i="12"/>
  <c r="R746" i="12"/>
  <c r="R747" i="12"/>
  <c r="R748" i="12"/>
  <c r="R749" i="12"/>
  <c r="R750" i="12"/>
  <c r="R751" i="12"/>
  <c r="R752" i="12"/>
  <c r="R753" i="12"/>
  <c r="R754" i="12"/>
  <c r="R755" i="12"/>
  <c r="R756" i="12"/>
  <c r="R757" i="12"/>
  <c r="R758" i="12"/>
  <c r="R759" i="12"/>
  <c r="R760" i="12"/>
  <c r="R761" i="12"/>
  <c r="R762" i="12"/>
  <c r="R763" i="12"/>
  <c r="R764" i="12"/>
  <c r="R765" i="12"/>
  <c r="R766" i="12"/>
  <c r="R767" i="12"/>
  <c r="R768" i="12"/>
  <c r="R769" i="12"/>
  <c r="R770" i="12"/>
  <c r="R771" i="12"/>
  <c r="R772" i="12"/>
  <c r="R773" i="12"/>
  <c r="R774" i="12"/>
  <c r="R775" i="12"/>
  <c r="R776" i="12"/>
  <c r="R777" i="12"/>
  <c r="R778" i="12"/>
  <c r="R779" i="12"/>
  <c r="R780" i="12"/>
  <c r="R781" i="12"/>
  <c r="R782" i="12"/>
  <c r="R783" i="12"/>
  <c r="R784" i="12"/>
  <c r="R785" i="12"/>
  <c r="R786" i="12"/>
  <c r="R787" i="12"/>
  <c r="R788" i="12"/>
  <c r="R789" i="12"/>
  <c r="R790" i="12"/>
  <c r="R791" i="12"/>
  <c r="R792" i="12"/>
  <c r="R793" i="12"/>
  <c r="R794" i="12"/>
  <c r="R795" i="12"/>
  <c r="R796" i="12"/>
  <c r="R797" i="12"/>
  <c r="R798" i="12"/>
  <c r="R799" i="12"/>
  <c r="R800" i="12"/>
  <c r="R801" i="12"/>
  <c r="R802" i="12"/>
  <c r="R803" i="12"/>
  <c r="R804" i="12"/>
  <c r="R805" i="12"/>
  <c r="R806" i="12"/>
  <c r="R807" i="12"/>
  <c r="R808" i="12"/>
  <c r="R809" i="12"/>
  <c r="R810" i="12"/>
  <c r="R811" i="12"/>
  <c r="R812" i="12"/>
  <c r="R813" i="12"/>
  <c r="R814" i="12"/>
  <c r="R815" i="12"/>
  <c r="R816" i="12"/>
  <c r="R817" i="12"/>
  <c r="R818" i="12"/>
  <c r="R819" i="12"/>
  <c r="R820" i="12"/>
  <c r="R821" i="12"/>
  <c r="R822" i="12"/>
  <c r="R823" i="12"/>
  <c r="R824" i="12"/>
  <c r="R825" i="12"/>
  <c r="R826" i="12"/>
  <c r="R827" i="12"/>
  <c r="R828" i="12"/>
  <c r="R829" i="12"/>
  <c r="R830" i="12"/>
  <c r="R831" i="12"/>
  <c r="R832" i="12"/>
  <c r="R833" i="12"/>
  <c r="R834" i="12"/>
  <c r="R835" i="12"/>
  <c r="R836" i="12"/>
  <c r="R837" i="12"/>
  <c r="R838" i="12"/>
  <c r="R839" i="12"/>
  <c r="R840" i="12"/>
  <c r="R841" i="12"/>
  <c r="R842" i="12"/>
  <c r="R843" i="12"/>
  <c r="R844" i="12"/>
  <c r="R845" i="12"/>
  <c r="R846" i="12"/>
  <c r="R847" i="12"/>
  <c r="R848" i="12"/>
  <c r="R849" i="12"/>
  <c r="R850" i="12"/>
  <c r="R851" i="12"/>
  <c r="R852" i="12"/>
  <c r="R853" i="12"/>
  <c r="R854" i="12"/>
  <c r="R855" i="12"/>
  <c r="R856" i="12"/>
  <c r="R857" i="12"/>
  <c r="R858" i="12"/>
  <c r="R859" i="12"/>
  <c r="R860" i="12"/>
  <c r="R861" i="12"/>
  <c r="R862" i="12"/>
  <c r="R863" i="12"/>
  <c r="R864" i="12"/>
  <c r="R865" i="12"/>
  <c r="R866" i="12"/>
  <c r="R867" i="12"/>
  <c r="R868" i="12"/>
  <c r="R869" i="12"/>
  <c r="R870" i="12"/>
  <c r="R871" i="12"/>
  <c r="R872" i="12"/>
  <c r="R873" i="12"/>
  <c r="R874" i="12"/>
  <c r="R875" i="12"/>
  <c r="R876" i="12"/>
  <c r="R877" i="12"/>
  <c r="R878" i="12"/>
  <c r="R879" i="12"/>
  <c r="R880" i="12"/>
  <c r="R881" i="12"/>
  <c r="R882" i="12"/>
  <c r="R883" i="12"/>
  <c r="R884" i="12"/>
  <c r="R885" i="12"/>
  <c r="R886" i="12"/>
  <c r="R887" i="12"/>
  <c r="R888" i="12"/>
  <c r="R889" i="12"/>
  <c r="R890" i="12"/>
  <c r="R891" i="12"/>
  <c r="R892" i="12"/>
  <c r="R893" i="12"/>
  <c r="R894" i="12"/>
  <c r="R895" i="12"/>
  <c r="R896" i="12"/>
  <c r="R897" i="12"/>
  <c r="R898" i="12"/>
  <c r="R899" i="12"/>
  <c r="R900" i="12"/>
  <c r="R901" i="12"/>
  <c r="R902" i="12"/>
  <c r="R903" i="12"/>
  <c r="R904" i="12"/>
  <c r="R905" i="12"/>
  <c r="R906" i="12"/>
  <c r="R907" i="12"/>
  <c r="R908" i="12"/>
  <c r="R909" i="12"/>
  <c r="R910" i="12"/>
  <c r="R911" i="12"/>
  <c r="R912" i="12"/>
  <c r="R913" i="12"/>
  <c r="R914" i="12"/>
  <c r="R915" i="12"/>
  <c r="R916" i="12"/>
  <c r="R917" i="12"/>
  <c r="R918" i="12"/>
  <c r="R919" i="12"/>
  <c r="R920" i="12"/>
  <c r="R921" i="12"/>
  <c r="R922" i="12"/>
  <c r="R923" i="12"/>
  <c r="R924" i="12"/>
  <c r="R925" i="12"/>
  <c r="R926" i="12"/>
  <c r="R927" i="12"/>
  <c r="R928" i="12"/>
  <c r="R929" i="12"/>
  <c r="R930" i="12"/>
  <c r="R931" i="12"/>
  <c r="R932" i="12"/>
  <c r="R933" i="12"/>
  <c r="R934" i="12"/>
  <c r="R935" i="12"/>
  <c r="R936" i="12"/>
  <c r="R937" i="12"/>
  <c r="R938" i="12"/>
  <c r="R939" i="12"/>
  <c r="R940" i="12"/>
  <c r="R941" i="12"/>
  <c r="R942" i="12"/>
  <c r="R943" i="12"/>
  <c r="R944" i="12"/>
  <c r="R945" i="12"/>
  <c r="R946" i="12"/>
  <c r="R947" i="12"/>
  <c r="R948" i="12"/>
  <c r="R949" i="12"/>
  <c r="R950" i="12"/>
  <c r="R951" i="12"/>
  <c r="R952" i="12"/>
  <c r="R953" i="12"/>
  <c r="R954" i="12"/>
  <c r="R955" i="12"/>
  <c r="R956" i="12"/>
  <c r="R957" i="12"/>
  <c r="R958" i="12"/>
  <c r="R959" i="12"/>
  <c r="R960" i="12"/>
  <c r="R961" i="12"/>
  <c r="R962" i="12"/>
  <c r="R963" i="12"/>
  <c r="R964" i="12"/>
  <c r="R965" i="12"/>
  <c r="R966" i="12"/>
  <c r="R967" i="12"/>
  <c r="R968" i="12"/>
  <c r="R969" i="12"/>
  <c r="R970" i="12"/>
  <c r="R971" i="12"/>
  <c r="R972" i="12"/>
  <c r="R973" i="12"/>
  <c r="R974" i="12"/>
  <c r="R975" i="12"/>
  <c r="R976" i="12"/>
  <c r="R977" i="12"/>
  <c r="R978" i="12"/>
  <c r="R979" i="12"/>
  <c r="R980" i="12"/>
  <c r="R981" i="12"/>
  <c r="R982" i="12"/>
  <c r="R983" i="12"/>
  <c r="R984" i="12"/>
  <c r="R985" i="12"/>
  <c r="R986" i="12"/>
  <c r="R987" i="12"/>
  <c r="R988" i="12"/>
  <c r="R989" i="12"/>
  <c r="R990" i="12"/>
  <c r="R991" i="12"/>
  <c r="R992" i="12"/>
  <c r="R993" i="12"/>
  <c r="R994" i="12"/>
  <c r="R995" i="12"/>
  <c r="R996" i="12"/>
  <c r="R997" i="12"/>
  <c r="R998" i="12"/>
  <c r="R999" i="12"/>
  <c r="R1000" i="12"/>
  <c r="R1001" i="12"/>
  <c r="R1002" i="12"/>
  <c r="R1003" i="12"/>
  <c r="R1004" i="12"/>
  <c r="R1005" i="12"/>
  <c r="R1006" i="12"/>
  <c r="R1007" i="12"/>
  <c r="R1008" i="12"/>
  <c r="R1009" i="12"/>
  <c r="R1010" i="12"/>
  <c r="R1011" i="12"/>
  <c r="R1012" i="12"/>
  <c r="R1013" i="12"/>
  <c r="R1014" i="12"/>
  <c r="R1015" i="12"/>
  <c r="R1016" i="12"/>
  <c r="R1017" i="12"/>
  <c r="R1018" i="12"/>
  <c r="R1019" i="12"/>
  <c r="R1020" i="12"/>
  <c r="R1021" i="12"/>
  <c r="R1022" i="12"/>
  <c r="R1023" i="12"/>
  <c r="R1024" i="12"/>
  <c r="R1025" i="12"/>
  <c r="R1026" i="12"/>
  <c r="R1027" i="12"/>
  <c r="R1028" i="12"/>
  <c r="R1029" i="12"/>
  <c r="R1030" i="12"/>
  <c r="R1031" i="12"/>
  <c r="R1032" i="12"/>
  <c r="R1033" i="12"/>
  <c r="R1034" i="12"/>
  <c r="R1035" i="12"/>
  <c r="R1036" i="12"/>
  <c r="R1037" i="12"/>
  <c r="R1038" i="12"/>
  <c r="R1039" i="12"/>
  <c r="R1040" i="12"/>
  <c r="R1041" i="12"/>
  <c r="R1042" i="12"/>
  <c r="R1043" i="12"/>
  <c r="R1044" i="12"/>
  <c r="R1045" i="12"/>
  <c r="R1046" i="12"/>
  <c r="R1047" i="12"/>
  <c r="R1048" i="12"/>
  <c r="R1049" i="12"/>
  <c r="R1050" i="12"/>
  <c r="R1051" i="12"/>
  <c r="R1052" i="12"/>
  <c r="R1053" i="12"/>
  <c r="R1054" i="12"/>
  <c r="R1055" i="12"/>
  <c r="R1056" i="12"/>
  <c r="R1057" i="12"/>
  <c r="R1058" i="12"/>
  <c r="R1059" i="12"/>
  <c r="R1060" i="12"/>
  <c r="R1061" i="12"/>
  <c r="R1062" i="12"/>
  <c r="R1063" i="12"/>
  <c r="R1064" i="12"/>
  <c r="R1065" i="12"/>
  <c r="R1066" i="12"/>
  <c r="R1067" i="12"/>
  <c r="R1068" i="12"/>
  <c r="R1069" i="12"/>
  <c r="R1070" i="12"/>
  <c r="R1071" i="12"/>
  <c r="R1072" i="12"/>
  <c r="R1073" i="12"/>
  <c r="R1074" i="12"/>
  <c r="R1075" i="12"/>
  <c r="R1076" i="12"/>
  <c r="R1077" i="12"/>
  <c r="R1078" i="12"/>
  <c r="R1079" i="12"/>
  <c r="R1080" i="12"/>
  <c r="R1081" i="12"/>
  <c r="R1082" i="12"/>
  <c r="R1083" i="12"/>
  <c r="R1084" i="12"/>
  <c r="R1085" i="12"/>
  <c r="R1086" i="12"/>
  <c r="R1087" i="12"/>
  <c r="R1088" i="12"/>
  <c r="R1089" i="12"/>
  <c r="R1090" i="12"/>
  <c r="R1091" i="12"/>
  <c r="R1092" i="12"/>
  <c r="R1093" i="12"/>
  <c r="R1094" i="12"/>
  <c r="R1095" i="12"/>
  <c r="R1096" i="12"/>
  <c r="R1097" i="12"/>
  <c r="R1098" i="12"/>
  <c r="R1099" i="12"/>
  <c r="R1100" i="12"/>
  <c r="R1101" i="12"/>
  <c r="R1102" i="12"/>
  <c r="R1103" i="12"/>
  <c r="R1104" i="12"/>
  <c r="R1105" i="12"/>
  <c r="R1106" i="12"/>
  <c r="R1107" i="12"/>
  <c r="R1108" i="12"/>
  <c r="R1109" i="12"/>
  <c r="R1110" i="12"/>
  <c r="R1111" i="12"/>
  <c r="R1112" i="12"/>
  <c r="R1113" i="12"/>
  <c r="R1114" i="12"/>
  <c r="R1115" i="12"/>
  <c r="R1116" i="12"/>
  <c r="R1117" i="12"/>
  <c r="R1118" i="12"/>
  <c r="R1119" i="12"/>
  <c r="R1120" i="12"/>
  <c r="R1121" i="12"/>
  <c r="R1122" i="12"/>
  <c r="R1123" i="12"/>
  <c r="R1124" i="12"/>
  <c r="R1125" i="12"/>
  <c r="R1126" i="12"/>
  <c r="R1127" i="12"/>
  <c r="R1128" i="12"/>
  <c r="R1129" i="12"/>
  <c r="R1130" i="12"/>
  <c r="R1131" i="12"/>
  <c r="R1132" i="12"/>
  <c r="R1133" i="12"/>
  <c r="R1134" i="12"/>
  <c r="R1135" i="12"/>
  <c r="R1136" i="12"/>
  <c r="R1137" i="12"/>
  <c r="R1138" i="12"/>
  <c r="R1139" i="12"/>
  <c r="R1140" i="12"/>
  <c r="R1141" i="12"/>
  <c r="R1142" i="12"/>
  <c r="R1143" i="12"/>
  <c r="R1144" i="12"/>
  <c r="R1145" i="12"/>
  <c r="R1146" i="12"/>
  <c r="R1147" i="12"/>
  <c r="R1148" i="12"/>
  <c r="R1149" i="12"/>
  <c r="R1150" i="12"/>
  <c r="R1151" i="12"/>
  <c r="R1152" i="12"/>
  <c r="R1153" i="12"/>
  <c r="R1154" i="12"/>
  <c r="R1155" i="12"/>
  <c r="R1156" i="12"/>
  <c r="R1157" i="12"/>
  <c r="R1158" i="12"/>
  <c r="R1159" i="12"/>
  <c r="R1160" i="12"/>
  <c r="R1161" i="12"/>
  <c r="R1162" i="12"/>
  <c r="R6" i="12"/>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6" i="13"/>
  <c r="G6" i="14"/>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E10" i="16"/>
  <c r="F10" i="16"/>
  <c r="G10" i="16"/>
  <c r="AA10" i="16"/>
  <c r="R10" i="16"/>
  <c r="AB10" i="16"/>
  <c r="AC10" i="16"/>
  <c r="H10" i="16"/>
  <c r="I10" i="16"/>
  <c r="J10" i="16"/>
  <c r="E11" i="16"/>
  <c r="F11" i="16"/>
  <c r="G11" i="16"/>
  <c r="AA11" i="16"/>
  <c r="R11" i="16"/>
  <c r="AB11" i="16"/>
  <c r="AC11" i="16"/>
  <c r="H11" i="16"/>
  <c r="I11" i="16"/>
  <c r="J11" i="16"/>
  <c r="E12" i="16"/>
  <c r="F12" i="16"/>
  <c r="G12" i="16"/>
  <c r="E13" i="16"/>
  <c r="F13" i="16"/>
  <c r="G13" i="16"/>
  <c r="AA13" i="16"/>
  <c r="R13" i="16"/>
  <c r="AB13" i="16"/>
  <c r="AC13" i="16"/>
  <c r="H13" i="16"/>
  <c r="I13" i="16"/>
  <c r="J13" i="16"/>
  <c r="E14" i="16"/>
  <c r="F14" i="16"/>
  <c r="G14" i="16"/>
  <c r="AA14" i="16"/>
  <c r="R14" i="16"/>
  <c r="AB14" i="16"/>
  <c r="AC14" i="16"/>
  <c r="H14" i="16"/>
  <c r="I14" i="16"/>
  <c r="J14" i="16"/>
  <c r="E15" i="16"/>
  <c r="F15" i="16"/>
  <c r="G15" i="16"/>
  <c r="AA15" i="16"/>
  <c r="R15" i="16"/>
  <c r="AB15" i="16"/>
  <c r="AC15" i="16"/>
  <c r="H15" i="16"/>
  <c r="I15" i="16"/>
  <c r="J15" i="16"/>
  <c r="E16" i="16"/>
  <c r="F16" i="16"/>
  <c r="G16" i="16"/>
  <c r="AA16" i="16"/>
  <c r="R16" i="16"/>
  <c r="AB16" i="16"/>
  <c r="AC16" i="16"/>
  <c r="H16" i="16"/>
  <c r="I16" i="16"/>
  <c r="J16" i="16"/>
  <c r="E17" i="16"/>
  <c r="F17" i="16"/>
  <c r="G17" i="16"/>
  <c r="AA17" i="16"/>
  <c r="R17" i="16"/>
  <c r="AB17" i="16"/>
  <c r="AC17" i="16"/>
  <c r="H17" i="16"/>
  <c r="I17" i="16"/>
  <c r="J17" i="16"/>
  <c r="E18" i="16"/>
  <c r="F18" i="16"/>
  <c r="G18" i="16"/>
  <c r="AA18" i="16"/>
  <c r="R18" i="16"/>
  <c r="AB18" i="16"/>
  <c r="AC18" i="16"/>
  <c r="H18" i="16"/>
  <c r="I18" i="16"/>
  <c r="J18" i="16"/>
  <c r="E19" i="16"/>
  <c r="F19" i="16"/>
  <c r="G19" i="16"/>
  <c r="AA19" i="16"/>
  <c r="R19" i="16"/>
  <c r="AB19" i="16"/>
  <c r="AC19" i="16"/>
  <c r="H19" i="16"/>
  <c r="I19" i="16"/>
  <c r="J19" i="16"/>
  <c r="E20" i="16"/>
  <c r="F20" i="16"/>
  <c r="G20" i="16"/>
  <c r="AA20" i="16"/>
  <c r="R20" i="16"/>
  <c r="AB20" i="16"/>
  <c r="AC20" i="16"/>
  <c r="H20" i="16"/>
  <c r="I20" i="16"/>
  <c r="J20" i="16"/>
  <c r="E21" i="16"/>
  <c r="F21" i="16"/>
  <c r="G21" i="16"/>
  <c r="AA21" i="16"/>
  <c r="R21" i="16"/>
  <c r="AB21" i="16"/>
  <c r="AC21" i="16"/>
  <c r="H21" i="16"/>
  <c r="I21" i="16"/>
  <c r="J21" i="16"/>
  <c r="E22" i="16"/>
  <c r="F22" i="16"/>
  <c r="G22" i="16"/>
  <c r="AA22" i="16"/>
  <c r="R22" i="16"/>
  <c r="AB22" i="16"/>
  <c r="AC22" i="16"/>
  <c r="H22" i="16"/>
  <c r="I22" i="16"/>
  <c r="J22" i="16"/>
  <c r="E23" i="16"/>
  <c r="F23" i="16"/>
  <c r="G23" i="16"/>
  <c r="AA23" i="16"/>
  <c r="R23" i="16"/>
  <c r="AB23" i="16"/>
  <c r="AC23" i="16"/>
  <c r="H23" i="16"/>
  <c r="I23" i="16"/>
  <c r="J23" i="16"/>
  <c r="E24" i="16"/>
  <c r="F24" i="16"/>
  <c r="G24" i="16"/>
  <c r="AA24" i="16"/>
  <c r="R24" i="16"/>
  <c r="AB24" i="16"/>
  <c r="AC24" i="16"/>
  <c r="H24" i="16"/>
  <c r="I24" i="16"/>
  <c r="J24" i="16"/>
  <c r="E25" i="16"/>
  <c r="F25" i="16"/>
  <c r="G25" i="16"/>
  <c r="AA25" i="16"/>
  <c r="R25" i="16"/>
  <c r="AB25" i="16"/>
  <c r="AC25" i="16"/>
  <c r="H25" i="16"/>
  <c r="I25" i="16"/>
  <c r="J25" i="16"/>
  <c r="E26" i="16"/>
  <c r="F26" i="16"/>
  <c r="G26" i="16"/>
  <c r="AA26" i="16"/>
  <c r="R26" i="16"/>
  <c r="AB26" i="16"/>
  <c r="AC26" i="16"/>
  <c r="H26" i="16"/>
  <c r="I26" i="16"/>
  <c r="J26" i="16"/>
  <c r="E27" i="16"/>
  <c r="F27" i="16"/>
  <c r="G27" i="16"/>
  <c r="AA27" i="16"/>
  <c r="R27" i="16"/>
  <c r="AB27" i="16"/>
  <c r="AC27" i="16"/>
  <c r="H27" i="16"/>
  <c r="I27" i="16"/>
  <c r="J27" i="16"/>
  <c r="E28" i="16"/>
  <c r="F28" i="16"/>
  <c r="G28" i="16"/>
  <c r="AA28" i="16"/>
  <c r="R28" i="16"/>
  <c r="AB28" i="16"/>
  <c r="AC28" i="16"/>
  <c r="H28" i="16"/>
  <c r="I28" i="16"/>
  <c r="J28" i="16"/>
  <c r="E29" i="16"/>
  <c r="F29" i="16"/>
  <c r="G29" i="16"/>
  <c r="AA29" i="16"/>
  <c r="R29" i="16"/>
  <c r="AB29" i="16"/>
  <c r="AC29" i="16"/>
  <c r="H29" i="16"/>
  <c r="I29" i="16"/>
  <c r="J29" i="16"/>
  <c r="E30" i="16"/>
  <c r="F30" i="16"/>
  <c r="G30" i="16"/>
  <c r="AA30" i="16"/>
  <c r="R30" i="16"/>
  <c r="AB30" i="16"/>
  <c r="AC30" i="16"/>
  <c r="H30" i="16"/>
  <c r="I30" i="16"/>
  <c r="J30" i="16"/>
  <c r="E31" i="16"/>
  <c r="F31" i="16"/>
  <c r="G31" i="16"/>
  <c r="AA31" i="16"/>
  <c r="R31" i="16"/>
  <c r="AB31" i="16"/>
  <c r="AC31" i="16"/>
  <c r="H31" i="16"/>
  <c r="I31" i="16"/>
  <c r="J31" i="16"/>
  <c r="E32" i="16"/>
  <c r="F32" i="16"/>
  <c r="G32" i="16"/>
  <c r="E33" i="16"/>
  <c r="F33" i="16"/>
  <c r="G33" i="16"/>
  <c r="AA33" i="16"/>
  <c r="R33" i="16"/>
  <c r="AB33" i="16"/>
  <c r="AC33" i="16"/>
  <c r="H33" i="16"/>
  <c r="I33" i="16"/>
  <c r="J33" i="16"/>
  <c r="E34" i="16"/>
  <c r="F34" i="16"/>
  <c r="G34" i="16"/>
  <c r="AA34" i="16"/>
  <c r="R34" i="16"/>
  <c r="AB34" i="16"/>
  <c r="AC34" i="16"/>
  <c r="H34" i="16"/>
  <c r="I34" i="16"/>
  <c r="J34" i="16"/>
  <c r="E35" i="16"/>
  <c r="F35" i="16"/>
  <c r="G35" i="16"/>
  <c r="AA35" i="16"/>
  <c r="R35" i="16"/>
  <c r="AB35" i="16"/>
  <c r="AC35" i="16"/>
  <c r="H35" i="16"/>
  <c r="I35" i="16"/>
  <c r="J35" i="16"/>
  <c r="E36" i="16"/>
  <c r="F36" i="16"/>
  <c r="G36" i="16"/>
  <c r="AA36" i="16"/>
  <c r="R36" i="16"/>
  <c r="AB36" i="16"/>
  <c r="AC36" i="16"/>
  <c r="H36" i="16"/>
  <c r="I36" i="16"/>
  <c r="J36" i="16"/>
  <c r="E37" i="16"/>
  <c r="F37" i="16"/>
  <c r="G37" i="16"/>
  <c r="AA37" i="16"/>
  <c r="R37" i="16"/>
  <c r="AB37" i="16"/>
  <c r="AC37" i="16"/>
  <c r="H37" i="16"/>
  <c r="I37" i="16"/>
  <c r="J37" i="16"/>
  <c r="E38" i="16"/>
  <c r="F38" i="16"/>
  <c r="G38" i="16"/>
  <c r="AA38" i="16"/>
  <c r="R38" i="16"/>
  <c r="AB38" i="16"/>
  <c r="AC38" i="16"/>
  <c r="H38" i="16"/>
  <c r="I38" i="16"/>
  <c r="J38" i="16"/>
  <c r="E39" i="16"/>
  <c r="F39" i="16"/>
  <c r="G39" i="16"/>
  <c r="AA39" i="16"/>
  <c r="R39" i="16"/>
  <c r="AB39" i="16"/>
  <c r="AC39" i="16"/>
  <c r="H39" i="16"/>
  <c r="I39" i="16"/>
  <c r="J39" i="16"/>
  <c r="E40" i="16"/>
  <c r="F40" i="16"/>
  <c r="G40" i="16"/>
  <c r="AA40" i="16"/>
  <c r="R40" i="16"/>
  <c r="AB40" i="16"/>
  <c r="AC40" i="16"/>
  <c r="H40" i="16"/>
  <c r="I40" i="16"/>
  <c r="J40" i="16"/>
  <c r="E41" i="16"/>
  <c r="F41" i="16"/>
  <c r="G41" i="16"/>
  <c r="AA41" i="16"/>
  <c r="R41" i="16"/>
  <c r="AB41" i="16"/>
  <c r="AC41" i="16"/>
  <c r="H41" i="16"/>
  <c r="I41" i="16"/>
  <c r="J41" i="16"/>
  <c r="E42" i="16"/>
  <c r="F42" i="16"/>
  <c r="G42" i="16"/>
  <c r="AA42" i="16"/>
  <c r="R42" i="16"/>
  <c r="AB42" i="16"/>
  <c r="AC42" i="16"/>
  <c r="H42" i="16"/>
  <c r="I42" i="16"/>
  <c r="J42" i="16"/>
  <c r="E43" i="16"/>
  <c r="F43" i="16"/>
  <c r="G43" i="16"/>
  <c r="AA43" i="16"/>
  <c r="R43" i="16"/>
  <c r="AB43" i="16"/>
  <c r="AC43" i="16"/>
  <c r="H43" i="16"/>
  <c r="I43" i="16"/>
  <c r="J43" i="16"/>
  <c r="E44" i="16"/>
  <c r="F44" i="16"/>
  <c r="G44" i="16"/>
  <c r="AA44" i="16"/>
  <c r="R44" i="16"/>
  <c r="AB44" i="16"/>
  <c r="AC44" i="16"/>
  <c r="H44" i="16"/>
  <c r="I44" i="16"/>
  <c r="J44" i="16"/>
  <c r="E45" i="16"/>
  <c r="F45" i="16"/>
  <c r="G45" i="16"/>
  <c r="AA45" i="16"/>
  <c r="R45" i="16"/>
  <c r="AB45" i="16"/>
  <c r="AC45" i="16"/>
  <c r="H45" i="16"/>
  <c r="I45" i="16"/>
  <c r="J45" i="16"/>
  <c r="E46" i="16"/>
  <c r="F46" i="16"/>
  <c r="G46" i="16"/>
  <c r="AA46" i="16"/>
  <c r="R46" i="16"/>
  <c r="AB46" i="16"/>
  <c r="AC46" i="16"/>
  <c r="H46" i="16"/>
  <c r="I46" i="16"/>
  <c r="J46" i="16"/>
  <c r="E47" i="16"/>
  <c r="F47" i="16"/>
  <c r="G47" i="16"/>
  <c r="AA47" i="16"/>
  <c r="R47" i="16"/>
  <c r="AB47" i="16"/>
  <c r="AC47" i="16"/>
  <c r="H47" i="16"/>
  <c r="I47" i="16"/>
  <c r="J47" i="16"/>
  <c r="E48" i="16"/>
  <c r="F48" i="16"/>
  <c r="G48" i="16"/>
  <c r="E49" i="16"/>
  <c r="F49" i="16"/>
  <c r="G49" i="16"/>
  <c r="AA49" i="16"/>
  <c r="R49" i="16"/>
  <c r="AB49" i="16"/>
  <c r="AC49" i="16"/>
  <c r="H49" i="16"/>
  <c r="I49" i="16"/>
  <c r="J49" i="16"/>
  <c r="E50" i="16"/>
  <c r="F50" i="16"/>
  <c r="G50" i="16"/>
  <c r="AA50" i="16"/>
  <c r="R50" i="16"/>
  <c r="AB50" i="16"/>
  <c r="AC50" i="16"/>
  <c r="H50" i="16"/>
  <c r="I50" i="16"/>
  <c r="J50" i="16"/>
  <c r="E51" i="16"/>
  <c r="F51" i="16"/>
  <c r="G51" i="16"/>
  <c r="AA51" i="16"/>
  <c r="R51" i="16"/>
  <c r="AB51" i="16"/>
  <c r="AC51" i="16"/>
  <c r="H51" i="16"/>
  <c r="I51" i="16"/>
  <c r="J51" i="16"/>
  <c r="E52" i="16"/>
  <c r="F52" i="16"/>
  <c r="G52" i="16"/>
  <c r="AA52" i="16"/>
  <c r="R52" i="16"/>
  <c r="AB52" i="16"/>
  <c r="AC52" i="16"/>
  <c r="H52" i="16"/>
  <c r="I52" i="16"/>
  <c r="J52" i="16"/>
  <c r="E53" i="16"/>
  <c r="F53" i="16"/>
  <c r="G53" i="16"/>
  <c r="AA53" i="16"/>
  <c r="R53" i="16"/>
  <c r="AB53" i="16"/>
  <c r="AC53" i="16"/>
  <c r="H53" i="16"/>
  <c r="I53" i="16"/>
  <c r="J53" i="16"/>
  <c r="E54" i="16"/>
  <c r="F54" i="16"/>
  <c r="G54" i="16"/>
  <c r="AA54" i="16"/>
  <c r="R54" i="16"/>
  <c r="AB54" i="16"/>
  <c r="AC54" i="16"/>
  <c r="H54" i="16"/>
  <c r="I54" i="16"/>
  <c r="J54" i="16"/>
  <c r="E55" i="16"/>
  <c r="F55" i="16"/>
  <c r="G55" i="16"/>
  <c r="AA55" i="16"/>
  <c r="R55" i="16"/>
  <c r="AB55" i="16"/>
  <c r="AC55" i="16"/>
  <c r="H55" i="16"/>
  <c r="I55" i="16"/>
  <c r="J55" i="16"/>
  <c r="E56" i="16"/>
  <c r="F56" i="16"/>
  <c r="G56" i="16"/>
  <c r="AA56" i="16"/>
  <c r="R56" i="16"/>
  <c r="AB56" i="16"/>
  <c r="AC56" i="16"/>
  <c r="H56" i="16"/>
  <c r="I56" i="16"/>
  <c r="J56" i="16"/>
  <c r="E57" i="16"/>
  <c r="F57" i="16"/>
  <c r="G57" i="16"/>
  <c r="AA57" i="16"/>
  <c r="R57" i="16"/>
  <c r="AB57" i="16"/>
  <c r="AC57" i="16"/>
  <c r="H57" i="16"/>
  <c r="I57" i="16"/>
  <c r="J57" i="16"/>
  <c r="E58" i="16"/>
  <c r="F58" i="16"/>
  <c r="G58" i="16"/>
  <c r="AA58" i="16"/>
  <c r="R58" i="16"/>
  <c r="AB58" i="16"/>
  <c r="AC58" i="16"/>
  <c r="H58" i="16"/>
  <c r="I58" i="16"/>
  <c r="J58" i="16"/>
  <c r="E59" i="16"/>
  <c r="F59" i="16"/>
  <c r="G59" i="16"/>
  <c r="AA59" i="16"/>
  <c r="R59" i="16"/>
  <c r="AB59" i="16"/>
  <c r="AC59" i="16"/>
  <c r="H59" i="16"/>
  <c r="I59" i="16"/>
  <c r="J59" i="16"/>
  <c r="E60" i="16"/>
  <c r="F60" i="16"/>
  <c r="G60" i="16"/>
  <c r="AA60" i="16"/>
  <c r="R60" i="16"/>
  <c r="AB60" i="16"/>
  <c r="AC60" i="16"/>
  <c r="H60" i="16"/>
  <c r="I60" i="16"/>
  <c r="J60" i="16"/>
  <c r="AG27" i="16"/>
  <c r="AG28" i="16"/>
  <c r="AG29" i="16"/>
  <c r="AG30" i="16"/>
  <c r="AG31" i="16"/>
  <c r="AG32" i="16"/>
  <c r="AG33" i="16"/>
  <c r="AG34" i="16"/>
  <c r="AG35" i="16"/>
  <c r="AG36" i="16"/>
  <c r="AG37" i="16"/>
  <c r="AG38" i="16"/>
  <c r="AG39" i="16"/>
  <c r="AG40" i="16"/>
  <c r="AG41" i="16"/>
  <c r="AG42" i="16"/>
  <c r="AG43" i="16"/>
  <c r="AG44" i="16"/>
  <c r="AG45" i="16"/>
  <c r="AG46" i="16"/>
  <c r="AG47" i="16"/>
  <c r="AG48" i="16"/>
  <c r="AG49" i="16"/>
  <c r="AG50" i="16"/>
  <c r="AG51" i="16"/>
  <c r="AG52" i="16"/>
  <c r="AG53" i="16"/>
  <c r="AG54" i="16"/>
  <c r="AG55" i="16"/>
  <c r="AG56" i="16"/>
  <c r="AG57" i="16"/>
  <c r="AG58" i="16"/>
  <c r="AG59" i="16"/>
  <c r="AG60" i="16"/>
  <c r="AG61" i="16"/>
  <c r="AH27" i="16"/>
  <c r="P27" i="16"/>
  <c r="AI27" i="16"/>
  <c r="AH28" i="16"/>
  <c r="P28" i="16"/>
  <c r="AI28" i="16"/>
  <c r="AH29" i="16"/>
  <c r="P29" i="16"/>
  <c r="AI29" i="16"/>
  <c r="AH30" i="16"/>
  <c r="P30" i="16"/>
  <c r="AI30" i="16"/>
  <c r="AH31" i="16"/>
  <c r="P31" i="16"/>
  <c r="AI31" i="16"/>
  <c r="AH32" i="16"/>
  <c r="P32" i="16"/>
  <c r="I32" i="16"/>
  <c r="H32" i="16"/>
  <c r="J32" i="16"/>
  <c r="AI32" i="16"/>
  <c r="AH33" i="16"/>
  <c r="P33" i="16"/>
  <c r="AI33" i="16"/>
  <c r="AH34" i="16"/>
  <c r="P34" i="16"/>
  <c r="AI34" i="16"/>
  <c r="AH35" i="16"/>
  <c r="P35" i="16"/>
  <c r="AI35" i="16"/>
  <c r="AH36" i="16"/>
  <c r="P36" i="16"/>
  <c r="AI36" i="16"/>
  <c r="AH37" i="16"/>
  <c r="P37" i="16"/>
  <c r="AI37" i="16"/>
  <c r="AH38" i="16"/>
  <c r="P38" i="16"/>
  <c r="AI38" i="16"/>
  <c r="AH39" i="16"/>
  <c r="P39" i="16"/>
  <c r="AI39" i="16"/>
  <c r="AH40" i="16"/>
  <c r="P40" i="16"/>
  <c r="AI40" i="16"/>
  <c r="AH41" i="16"/>
  <c r="P41" i="16"/>
  <c r="AI41" i="16"/>
  <c r="AH42" i="16"/>
  <c r="P42" i="16"/>
  <c r="AI42" i="16"/>
  <c r="AH43" i="16"/>
  <c r="P43" i="16"/>
  <c r="AI43" i="16"/>
  <c r="AH44" i="16"/>
  <c r="P44" i="16"/>
  <c r="AI44" i="16"/>
  <c r="AH45" i="16"/>
  <c r="P45" i="16"/>
  <c r="AI45" i="16"/>
  <c r="AH46" i="16"/>
  <c r="P46" i="16"/>
  <c r="AI46" i="16"/>
  <c r="AH47" i="16"/>
  <c r="P47" i="16"/>
  <c r="AI47" i="16"/>
  <c r="AH48" i="16"/>
  <c r="P48" i="16"/>
  <c r="I48" i="16"/>
  <c r="H48" i="16"/>
  <c r="J48" i="16"/>
  <c r="AI48" i="16"/>
  <c r="AI49" i="16"/>
  <c r="AI50" i="16"/>
  <c r="AI51" i="16"/>
  <c r="AI52" i="16"/>
  <c r="AI53" i="16"/>
  <c r="AI54" i="16"/>
  <c r="AI55" i="16"/>
  <c r="AI56" i="16"/>
  <c r="AI57" i="16"/>
  <c r="AH58" i="16"/>
  <c r="P58" i="16"/>
  <c r="AI58" i="16"/>
  <c r="AI59" i="16"/>
  <c r="AH60" i="16"/>
  <c r="P60" i="16"/>
  <c r="AI60" i="16"/>
  <c r="AI61" i="16"/>
  <c r="AI62" i="16"/>
  <c r="AI63" i="16"/>
  <c r="AI64" i="16"/>
  <c r="AI65" i="16"/>
  <c r="AH49" i="16"/>
  <c r="AH50" i="16"/>
  <c r="AH51" i="16"/>
  <c r="AH52" i="16"/>
  <c r="AH53" i="16"/>
  <c r="AH54" i="16"/>
  <c r="AH55" i="16"/>
  <c r="AH56" i="16"/>
  <c r="AH57" i="16"/>
  <c r="AH59" i="16"/>
  <c r="AH61" i="16"/>
  <c r="AH62" i="16"/>
  <c r="AH63" i="16"/>
  <c r="AH64" i="16"/>
  <c r="AH65" i="16"/>
  <c r="AG62" i="16"/>
  <c r="AG63" i="16"/>
  <c r="AG64" i="16"/>
  <c r="AG65" i="16"/>
  <c r="AA32" i="16"/>
  <c r="R32" i="16"/>
  <c r="AB32" i="16"/>
  <c r="AC32" i="16"/>
  <c r="AA48" i="16"/>
  <c r="R48" i="16"/>
  <c r="AB48" i="16"/>
  <c r="AC48" i="16"/>
  <c r="Q61" i="16"/>
  <c r="AA61" i="16"/>
  <c r="R61" i="16"/>
  <c r="AB61" i="16"/>
  <c r="AC61" i="16"/>
  <c r="AF61" i="16"/>
  <c r="AF62" i="16"/>
  <c r="AF63" i="16"/>
  <c r="AF64" i="16"/>
  <c r="AF65" i="16"/>
  <c r="AC62" i="16"/>
  <c r="AC63" i="16"/>
  <c r="AC64" i="16"/>
  <c r="AC65" i="16"/>
  <c r="AB62" i="16"/>
  <c r="AB63" i="16"/>
  <c r="AB64" i="16"/>
  <c r="AB65" i="16"/>
  <c r="AA62" i="16"/>
  <c r="AA63" i="16"/>
  <c r="AA64" i="16"/>
  <c r="AA65" i="16"/>
  <c r="Z27" i="16"/>
  <c r="Z28" i="16"/>
  <c r="Z29" i="16"/>
  <c r="Z30" i="16"/>
  <c r="Z31" i="16"/>
  <c r="Z32" i="16"/>
  <c r="Z33" i="16"/>
  <c r="Z34" i="16"/>
  <c r="Z35" i="16"/>
  <c r="Z36" i="16"/>
  <c r="Z37" i="16"/>
  <c r="Z38" i="16"/>
  <c r="Z39" i="16"/>
  <c r="Z40" i="16"/>
  <c r="Z41" i="16"/>
  <c r="Z42" i="16"/>
  <c r="Z43" i="16"/>
  <c r="Z44" i="16"/>
  <c r="Z45" i="16"/>
  <c r="Z46" i="16"/>
  <c r="Z47" i="16"/>
  <c r="Z48" i="16"/>
  <c r="P49" i="16"/>
  <c r="Z49" i="16"/>
  <c r="P50" i="16"/>
  <c r="Z50" i="16"/>
  <c r="P51" i="16"/>
  <c r="Z51" i="16"/>
  <c r="P52" i="16"/>
  <c r="Z52" i="16"/>
  <c r="P53" i="16"/>
  <c r="Z53" i="16"/>
  <c r="P54" i="16"/>
  <c r="Z54" i="16"/>
  <c r="P55" i="16"/>
  <c r="Z55" i="16"/>
  <c r="P56" i="16"/>
  <c r="Z56" i="16"/>
  <c r="P57" i="16"/>
  <c r="Z57" i="16"/>
  <c r="Z58" i="16"/>
  <c r="P59" i="16"/>
  <c r="Z59" i="16"/>
  <c r="Z60" i="16"/>
  <c r="Z61" i="16"/>
  <c r="Z62" i="16"/>
  <c r="Z63" i="16"/>
  <c r="Z64" i="16"/>
  <c r="Z65" i="16"/>
  <c r="Y27" i="16"/>
  <c r="Y28" i="16"/>
  <c r="Y29" i="16"/>
  <c r="Y30" i="16"/>
  <c r="Y31" i="16"/>
  <c r="Y32" i="16"/>
  <c r="Y33" i="16"/>
  <c r="Y34" i="16"/>
  <c r="Y35" i="16"/>
  <c r="Y36" i="16"/>
  <c r="Y37" i="16"/>
  <c r="Y38" i="16"/>
  <c r="Y39" i="16"/>
  <c r="Y40" i="16"/>
  <c r="Y41" i="16"/>
  <c r="Y42" i="16"/>
  <c r="Y43" i="16"/>
  <c r="Y44" i="16"/>
  <c r="Y45" i="16"/>
  <c r="Y46" i="16"/>
  <c r="Y47" i="16"/>
  <c r="Y48" i="16"/>
  <c r="Y49" i="16"/>
  <c r="Y50" i="16"/>
  <c r="Y51" i="16"/>
  <c r="Y52" i="16"/>
  <c r="Y53" i="16"/>
  <c r="Y54" i="16"/>
  <c r="Y55" i="16"/>
  <c r="Y56" i="16"/>
  <c r="Y57" i="16"/>
  <c r="Y58" i="16"/>
  <c r="Y59" i="16"/>
  <c r="Y60" i="16"/>
  <c r="I61" i="16"/>
  <c r="E61" i="16"/>
  <c r="F61" i="16"/>
  <c r="G61" i="16"/>
  <c r="H61" i="16"/>
  <c r="J61" i="16"/>
  <c r="X61" i="16"/>
  <c r="Y61" i="16"/>
  <c r="Y62" i="16"/>
  <c r="Y63" i="16"/>
  <c r="Y64" i="16"/>
  <c r="Y65" i="16"/>
  <c r="X62" i="16"/>
  <c r="X63" i="16"/>
  <c r="X64" i="16"/>
  <c r="X65"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V61" i="16"/>
  <c r="V62" i="16"/>
  <c r="V63" i="16"/>
  <c r="V64" i="16"/>
  <c r="V65" i="16"/>
  <c r="U27" i="16"/>
  <c r="U28" i="16"/>
  <c r="U29" i="16"/>
  <c r="U30" i="16"/>
  <c r="U31" i="16"/>
  <c r="U32" i="16"/>
  <c r="U33" i="16"/>
  <c r="U34" i="16"/>
  <c r="U35" i="16"/>
  <c r="U36" i="16"/>
  <c r="U37" i="16"/>
  <c r="U38" i="16"/>
  <c r="U39" i="16"/>
  <c r="U40" i="16"/>
  <c r="U41" i="16"/>
  <c r="U42" i="16"/>
  <c r="U43" i="16"/>
  <c r="U44" i="16"/>
  <c r="U45" i="16"/>
  <c r="U46" i="16"/>
  <c r="U47" i="16"/>
  <c r="U48" i="16"/>
  <c r="U49" i="16"/>
  <c r="U50" i="16"/>
  <c r="U51" i="16"/>
  <c r="U52" i="16"/>
  <c r="U53" i="16"/>
  <c r="U54" i="16"/>
  <c r="U55" i="16"/>
  <c r="U56" i="16"/>
  <c r="U57" i="16"/>
  <c r="U58" i="16"/>
  <c r="U59" i="16"/>
  <c r="U60" i="16"/>
  <c r="P61" i="16"/>
  <c r="U61" i="16"/>
  <c r="U62" i="16"/>
  <c r="U63" i="16"/>
  <c r="U64" i="16"/>
  <c r="U65"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64" i="16"/>
  <c r="T65" i="16"/>
  <c r="S27" i="16"/>
  <c r="S28" i="16"/>
  <c r="S29" i="16"/>
  <c r="S30" i="16"/>
  <c r="S31" i="16"/>
  <c r="S32" i="16"/>
  <c r="S33" i="16"/>
  <c r="S34" i="16"/>
  <c r="S35" i="16"/>
  <c r="S36" i="16"/>
  <c r="S37" i="16"/>
  <c r="S38" i="16"/>
  <c r="S39" i="16"/>
  <c r="S40" i="16"/>
  <c r="S41" i="16"/>
  <c r="S42" i="16"/>
  <c r="S43" i="16"/>
  <c r="S44" i="16"/>
  <c r="S45" i="16"/>
  <c r="S46" i="16"/>
  <c r="S47" i="16"/>
  <c r="S48" i="16"/>
  <c r="S49" i="16"/>
  <c r="S50" i="16"/>
  <c r="S51" i="16"/>
  <c r="S52" i="16"/>
  <c r="S53" i="16"/>
  <c r="S54" i="16"/>
  <c r="S55" i="16"/>
  <c r="S56" i="16"/>
  <c r="S57" i="16"/>
  <c r="S58" i="16"/>
  <c r="S59" i="16"/>
  <c r="S60" i="16"/>
  <c r="S61" i="16"/>
  <c r="S62" i="16"/>
  <c r="S63" i="16"/>
  <c r="S64" i="16"/>
  <c r="S65" i="16"/>
  <c r="R62" i="16"/>
  <c r="R63" i="16"/>
  <c r="R64" i="16"/>
  <c r="R65" i="16"/>
  <c r="Q62" i="16"/>
  <c r="Q63" i="16"/>
  <c r="Q64" i="16"/>
  <c r="Q65" i="16"/>
  <c r="P62" i="16"/>
  <c r="P63" i="16"/>
  <c r="P64" i="16"/>
  <c r="P65" i="16"/>
  <c r="J62" i="16"/>
  <c r="J63" i="16"/>
  <c r="J64" i="16"/>
  <c r="J65" i="16"/>
  <c r="I62" i="16"/>
  <c r="I63" i="16"/>
  <c r="I64" i="16"/>
  <c r="I65" i="16"/>
  <c r="H62" i="16"/>
  <c r="H63" i="16"/>
  <c r="H64" i="16"/>
  <c r="H65" i="16"/>
  <c r="G62" i="16"/>
  <c r="G63" i="16"/>
  <c r="G64" i="16"/>
  <c r="G65" i="16"/>
  <c r="F62" i="16"/>
  <c r="F63" i="16"/>
  <c r="F64" i="16"/>
  <c r="F65" i="16"/>
  <c r="A61" i="16"/>
  <c r="A62" i="16"/>
  <c r="A63" i="16"/>
  <c r="A64" i="16"/>
  <c r="A65" i="16"/>
  <c r="E62" i="16"/>
  <c r="E63" i="16"/>
  <c r="E64" i="16"/>
  <c r="E65" i="16"/>
  <c r="AG23" i="16"/>
  <c r="AH23" i="16"/>
  <c r="P23" i="16"/>
  <c r="AI23" i="16"/>
  <c r="AG7" i="16"/>
  <c r="AH7" i="16"/>
  <c r="P7" i="16"/>
  <c r="AI7" i="16"/>
  <c r="AG8" i="16"/>
  <c r="AH8" i="16"/>
  <c r="P8" i="16"/>
  <c r="AG10" i="16"/>
  <c r="AH10" i="16"/>
  <c r="P10" i="16"/>
  <c r="AI10" i="16"/>
  <c r="AG11" i="16"/>
  <c r="AH11" i="16"/>
  <c r="P11" i="16"/>
  <c r="AI11" i="16"/>
  <c r="I12" i="16"/>
  <c r="H12" i="16"/>
  <c r="J12" i="16"/>
  <c r="AG12" i="16"/>
  <c r="AH12" i="16"/>
  <c r="P12" i="16"/>
  <c r="AI12" i="16"/>
  <c r="AG13" i="16"/>
  <c r="AH13" i="16"/>
  <c r="P13" i="16"/>
  <c r="AI13" i="16"/>
  <c r="AG14" i="16"/>
  <c r="AH14" i="16"/>
  <c r="P14" i="16"/>
  <c r="AI14" i="16"/>
  <c r="AG15" i="16"/>
  <c r="AH15" i="16"/>
  <c r="P15" i="16"/>
  <c r="AI15" i="16"/>
  <c r="AG16" i="16"/>
  <c r="AH16" i="16"/>
  <c r="P16" i="16"/>
  <c r="AI16" i="16"/>
  <c r="AG17" i="16"/>
  <c r="AH17" i="16"/>
  <c r="P17" i="16"/>
  <c r="AI17" i="16"/>
  <c r="AG18" i="16"/>
  <c r="AH18" i="16"/>
  <c r="P18" i="16"/>
  <c r="AI18" i="16"/>
  <c r="AG19" i="16"/>
  <c r="AH19" i="16"/>
  <c r="P19" i="16"/>
  <c r="AI19" i="16"/>
  <c r="AG20" i="16"/>
  <c r="AH20" i="16"/>
  <c r="P20" i="16"/>
  <c r="AI20" i="16"/>
  <c r="AG21" i="16"/>
  <c r="AH21" i="16"/>
  <c r="P21" i="16"/>
  <c r="AI21" i="16"/>
  <c r="AG22" i="16"/>
  <c r="AH22" i="16"/>
  <c r="P22" i="16"/>
  <c r="AI22" i="16"/>
  <c r="AG24" i="16"/>
  <c r="AH24" i="16"/>
  <c r="P24" i="16"/>
  <c r="AI24" i="16"/>
  <c r="AG25" i="16"/>
  <c r="AH25" i="16"/>
  <c r="P25" i="16"/>
  <c r="AI25" i="16"/>
  <c r="AG26" i="16"/>
  <c r="AH26" i="16"/>
  <c r="P26" i="16"/>
  <c r="AI26" i="16"/>
  <c r="AI5" i="16"/>
  <c r="S7" i="5"/>
  <c r="W6" i="16"/>
  <c r="W7" i="16"/>
  <c r="W8" i="16"/>
  <c r="W9" i="16"/>
  <c r="W10" i="16"/>
  <c r="W11" i="16"/>
  <c r="W12" i="16"/>
  <c r="W13" i="16"/>
  <c r="W14" i="16"/>
  <c r="W15" i="16"/>
  <c r="W16" i="16"/>
  <c r="W17" i="16"/>
  <c r="W18" i="16"/>
  <c r="W19" i="16"/>
  <c r="W20" i="16"/>
  <c r="W21" i="16"/>
  <c r="W22" i="16"/>
  <c r="W23" i="16"/>
  <c r="W24" i="16"/>
  <c r="W25" i="16"/>
  <c r="W26" i="16"/>
  <c r="W5" i="16"/>
  <c r="T7" i="5"/>
  <c r="AA12" i="16"/>
  <c r="R12" i="16"/>
  <c r="AB12" i="16"/>
  <c r="AC12" i="16"/>
  <c r="P7" i="5"/>
  <c r="AA5" i="16"/>
  <c r="J7" i="5"/>
  <c r="AB5" i="16"/>
  <c r="K7" i="5"/>
  <c r="L7" i="5"/>
  <c r="AC5" i="16"/>
  <c r="M7" i="5"/>
  <c r="AD5" i="16"/>
  <c r="N7" i="5"/>
  <c r="AE5" i="16"/>
  <c r="O7" i="5"/>
  <c r="N5" i="12"/>
  <c r="N7" i="18"/>
  <c r="O5" i="12"/>
  <c r="O7" i="18"/>
  <c r="P5" i="12"/>
  <c r="P7" i="18"/>
  <c r="M5" i="12"/>
  <c r="M7" i="18"/>
  <c r="L5" i="12"/>
  <c r="L7" i="18"/>
  <c r="B2" i="16"/>
  <c r="E2" i="16"/>
  <c r="B7" i="5"/>
  <c r="A7" i="5"/>
  <c r="D7" i="18"/>
  <c r="C7" i="18"/>
  <c r="R5" i="16"/>
  <c r="K7" i="18"/>
  <c r="J7" i="18"/>
  <c r="C5" i="14"/>
  <c r="E7" i="18"/>
  <c r="F5" i="14"/>
  <c r="H7" i="18"/>
  <c r="D5" i="14"/>
  <c r="F7" i="18"/>
  <c r="E5" i="14"/>
  <c r="G7" i="18"/>
  <c r="I7" i="18"/>
  <c r="AB7" i="18"/>
  <c r="AA7" i="18"/>
  <c r="Z7" i="18"/>
  <c r="Y7" i="18"/>
  <c r="X7" i="18"/>
  <c r="W7" i="18"/>
  <c r="V7" i="18"/>
  <c r="U7" i="18"/>
  <c r="T7" i="18"/>
  <c r="S7" i="18"/>
  <c r="R7" i="18"/>
  <c r="Q7" i="18"/>
  <c r="AG7" i="18"/>
  <c r="AH7" i="18"/>
  <c r="AI7" i="18"/>
  <c r="AJ7" i="18"/>
  <c r="AK7" i="18"/>
  <c r="L5" i="13"/>
  <c r="M5" i="13"/>
  <c r="N5" i="13"/>
  <c r="O5" i="13"/>
  <c r="AL7" i="18"/>
  <c r="AM7" i="18"/>
  <c r="AF7" i="18"/>
  <c r="AE7" i="18"/>
  <c r="AD7" i="18"/>
  <c r="AC7" i="18"/>
  <c r="G5" i="14"/>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Y26" i="16"/>
  <c r="Y25" i="16"/>
  <c r="Y24" i="16"/>
  <c r="Y23" i="16"/>
  <c r="Y22" i="16"/>
  <c r="Y21" i="16"/>
  <c r="Y20" i="16"/>
  <c r="Y19" i="16"/>
  <c r="Y18" i="16"/>
  <c r="Y17" i="16"/>
  <c r="Y16" i="16"/>
  <c r="Y15" i="16"/>
  <c r="Y14" i="16"/>
  <c r="Y13" i="16"/>
  <c r="Y12" i="16"/>
  <c r="Y11" i="16"/>
  <c r="Y10" i="16"/>
  <c r="Y9" i="16"/>
  <c r="Y8" i="16"/>
  <c r="Y7" i="16"/>
  <c r="Y6" i="16"/>
  <c r="U7" i="16"/>
  <c r="U8" i="16"/>
  <c r="U9" i="16"/>
  <c r="U10" i="16"/>
  <c r="U11" i="16"/>
  <c r="U12" i="16"/>
  <c r="U13" i="16"/>
  <c r="U14" i="16"/>
  <c r="U15" i="16"/>
  <c r="U16" i="16"/>
  <c r="U17" i="16"/>
  <c r="U18" i="16"/>
  <c r="U19" i="16"/>
  <c r="U20" i="16"/>
  <c r="U21" i="16"/>
  <c r="U22" i="16"/>
  <c r="U23" i="16"/>
  <c r="U24" i="16"/>
  <c r="U25" i="16"/>
  <c r="U26" i="16"/>
  <c r="U6" i="16"/>
  <c r="Z7" i="16"/>
  <c r="Z8" i="16"/>
  <c r="Z9" i="16"/>
  <c r="Z10" i="16"/>
  <c r="Z11" i="16"/>
  <c r="Z12" i="16"/>
  <c r="Z13" i="16"/>
  <c r="Z14" i="16"/>
  <c r="Z15" i="16"/>
  <c r="Z16" i="16"/>
  <c r="Z17" i="16"/>
  <c r="Z18" i="16"/>
  <c r="Z19" i="16"/>
  <c r="Z20" i="16"/>
  <c r="Z21" i="16"/>
  <c r="Z22" i="16"/>
  <c r="Z23" i="16"/>
  <c r="Z24" i="16"/>
  <c r="Z25" i="16"/>
  <c r="Z26" i="16"/>
  <c r="Z6" i="16"/>
  <c r="T7" i="16"/>
  <c r="T8" i="16"/>
  <c r="T9" i="16"/>
  <c r="T10" i="16"/>
  <c r="T11" i="16"/>
  <c r="T12" i="16"/>
  <c r="T13" i="16"/>
  <c r="T14" i="16"/>
  <c r="T15" i="16"/>
  <c r="T16" i="16"/>
  <c r="T17" i="16"/>
  <c r="T18" i="16"/>
  <c r="T19" i="16"/>
  <c r="T20" i="16"/>
  <c r="T21" i="16"/>
  <c r="T22" i="16"/>
  <c r="T23" i="16"/>
  <c r="T24" i="16"/>
  <c r="T25" i="16"/>
  <c r="T26" i="16"/>
  <c r="T6" i="16"/>
  <c r="S7" i="16"/>
  <c r="S8" i="16"/>
  <c r="S9" i="16"/>
  <c r="S10" i="16"/>
  <c r="S11" i="16"/>
  <c r="S12" i="16"/>
  <c r="S13" i="16"/>
  <c r="S14" i="16"/>
  <c r="S15" i="16"/>
  <c r="S16" i="16"/>
  <c r="S17" i="16"/>
  <c r="S18" i="16"/>
  <c r="S19" i="16"/>
  <c r="S20" i="16"/>
  <c r="S21" i="16"/>
  <c r="S22" i="16"/>
  <c r="S23" i="16"/>
  <c r="S24" i="16"/>
  <c r="S25" i="16"/>
  <c r="S26" i="16"/>
  <c r="S6" i="16"/>
  <c r="S5" i="16"/>
  <c r="T5" i="16"/>
  <c r="U5" i="16"/>
  <c r="Y5" i="16"/>
  <c r="Z5" i="16"/>
  <c r="AG5" i="16"/>
  <c r="AH5" i="16"/>
  <c r="P5" i="16"/>
  <c r="I5" i="16"/>
  <c r="K5" i="16"/>
  <c r="A26" i="16"/>
  <c r="A25" i="16"/>
  <c r="A24" i="16"/>
  <c r="A23" i="16"/>
  <c r="A22" i="16"/>
  <c r="A21" i="16"/>
  <c r="A20" i="16"/>
  <c r="A19" i="16"/>
  <c r="A18" i="16"/>
  <c r="A17" i="16"/>
  <c r="A16" i="16"/>
  <c r="A15" i="16"/>
  <c r="A14" i="16"/>
  <c r="A13" i="16"/>
  <c r="A12" i="16"/>
  <c r="A11" i="16"/>
  <c r="A10" i="16"/>
  <c r="A9" i="16"/>
  <c r="A8" i="16"/>
  <c r="A7" i="16"/>
  <c r="A6" i="16"/>
  <c r="O5" i="16"/>
  <c r="N5" i="16"/>
  <c r="M5" i="16"/>
  <c r="J5" i="16"/>
  <c r="H5" i="16"/>
  <c r="G5" i="16"/>
  <c r="F5" i="16"/>
  <c r="D5" i="16"/>
  <c r="C5" i="16"/>
  <c r="E2" i="14"/>
  <c r="H7" i="5"/>
  <c r="E7" i="5"/>
  <c r="J5" i="13"/>
  <c r="I5" i="13"/>
  <c r="F5" i="13"/>
  <c r="B2" i="13"/>
  <c r="E2"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100" i="13"/>
  <c r="A101" i="13"/>
  <c r="A102" i="13"/>
  <c r="A103" i="13"/>
  <c r="A104" i="13"/>
  <c r="A105" i="13"/>
  <c r="A106" i="13"/>
  <c r="A107" i="13"/>
  <c r="A108" i="13"/>
  <c r="A109" i="13"/>
  <c r="A110" i="13"/>
  <c r="A111" i="13"/>
  <c r="A112" i="13"/>
  <c r="A113" i="13"/>
  <c r="A114" i="13"/>
  <c r="A115" i="13"/>
  <c r="A116" i="13"/>
  <c r="A117" i="13"/>
  <c r="A118" i="13"/>
  <c r="A119" i="13"/>
  <c r="A120" i="13"/>
  <c r="A121" i="13"/>
  <c r="A122" i="13"/>
  <c r="A6" i="13"/>
  <c r="D5" i="13"/>
  <c r="E5" i="13"/>
  <c r="G5" i="13"/>
  <c r="H5" i="13"/>
  <c r="K5" i="13"/>
  <c r="C5" i="13"/>
  <c r="D7" i="5"/>
  <c r="AF7" i="5"/>
  <c r="AE7" i="5"/>
  <c r="Z7" i="5"/>
  <c r="X7" i="5"/>
  <c r="I7" i="5"/>
  <c r="G7" i="5"/>
  <c r="Y7" i="5"/>
  <c r="W7" i="5"/>
  <c r="F7" i="5"/>
  <c r="AA7" i="5"/>
  <c r="Q5"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A444" i="12"/>
  <c r="A445" i="12"/>
  <c r="A446" i="12"/>
  <c r="A447" i="12"/>
  <c r="A448" i="12"/>
  <c r="A449" i="12"/>
  <c r="A450" i="12"/>
  <c r="A451" i="12"/>
  <c r="A452" i="12"/>
  <c r="A453" i="12"/>
  <c r="A454" i="12"/>
  <c r="A455" i="12"/>
  <c r="A456" i="12"/>
  <c r="A457" i="12"/>
  <c r="A458" i="12"/>
  <c r="A459" i="12"/>
  <c r="A460" i="12"/>
  <c r="A461" i="12"/>
  <c r="A462" i="12"/>
  <c r="A463" i="12"/>
  <c r="A464" i="12"/>
  <c r="A465" i="12"/>
  <c r="A466" i="12"/>
  <c r="A467" i="12"/>
  <c r="A468" i="12"/>
  <c r="A469" i="12"/>
  <c r="A470" i="12"/>
  <c r="A471" i="12"/>
  <c r="A472" i="12"/>
  <c r="A473" i="12"/>
  <c r="A474" i="12"/>
  <c r="A475" i="12"/>
  <c r="A476" i="12"/>
  <c r="A477" i="12"/>
  <c r="A478" i="12"/>
  <c r="A479" i="12"/>
  <c r="A480" i="12"/>
  <c r="A481" i="12"/>
  <c r="A482" i="12"/>
  <c r="A483" i="12"/>
  <c r="A484" i="12"/>
  <c r="A485" i="12"/>
  <c r="A486" i="12"/>
  <c r="A487" i="12"/>
  <c r="A488" i="12"/>
  <c r="A489" i="12"/>
  <c r="A490" i="12"/>
  <c r="A491" i="12"/>
  <c r="A492" i="12"/>
  <c r="A493" i="12"/>
  <c r="A494" i="12"/>
  <c r="A495" i="12"/>
  <c r="A496" i="12"/>
  <c r="A497" i="12"/>
  <c r="A498" i="12"/>
  <c r="A499" i="12"/>
  <c r="A500" i="12"/>
  <c r="A501" i="12"/>
  <c r="A502" i="12"/>
  <c r="A503" i="12"/>
  <c r="A504" i="12"/>
  <c r="A505" i="12"/>
  <c r="A506" i="12"/>
  <c r="A507" i="12"/>
  <c r="A508" i="12"/>
  <c r="A509" i="12"/>
  <c r="A510" i="12"/>
  <c r="A511" i="12"/>
  <c r="A512" i="12"/>
  <c r="A513" i="12"/>
  <c r="A514" i="12"/>
  <c r="A515" i="12"/>
  <c r="A516" i="12"/>
  <c r="A517" i="12"/>
  <c r="A518" i="12"/>
  <c r="A519" i="12"/>
  <c r="A520" i="12"/>
  <c r="A521" i="12"/>
  <c r="A522" i="12"/>
  <c r="A523" i="12"/>
  <c r="A524" i="12"/>
  <c r="A525" i="12"/>
  <c r="A526" i="12"/>
  <c r="A527" i="12"/>
  <c r="A528" i="12"/>
  <c r="A529" i="12"/>
  <c r="A530" i="12"/>
  <c r="A531" i="12"/>
  <c r="A532" i="12"/>
  <c r="A533" i="12"/>
  <c r="A534" i="12"/>
  <c r="A535" i="12"/>
  <c r="A536" i="12"/>
  <c r="A537" i="12"/>
  <c r="A538" i="12"/>
  <c r="A539" i="12"/>
  <c r="A540" i="12"/>
  <c r="A541" i="12"/>
  <c r="A542" i="12"/>
  <c r="A543" i="12"/>
  <c r="A544" i="12"/>
  <c r="A545" i="12"/>
  <c r="A546" i="12"/>
  <c r="A547" i="12"/>
  <c r="A548" i="12"/>
  <c r="A549" i="12"/>
  <c r="A550" i="12"/>
  <c r="A551" i="12"/>
  <c r="A552" i="12"/>
  <c r="A553" i="12"/>
  <c r="A554" i="12"/>
  <c r="A555" i="12"/>
  <c r="A556" i="12"/>
  <c r="A557" i="12"/>
  <c r="A558" i="12"/>
  <c r="A559" i="12"/>
  <c r="A560" i="12"/>
  <c r="A561" i="12"/>
  <c r="A562" i="12"/>
  <c r="A563" i="12"/>
  <c r="A564" i="12"/>
  <c r="A565" i="12"/>
  <c r="A566" i="12"/>
  <c r="A567" i="12"/>
  <c r="A568" i="12"/>
  <c r="A569" i="12"/>
  <c r="A570" i="12"/>
  <c r="A571" i="12"/>
  <c r="A572" i="12"/>
  <c r="A573" i="12"/>
  <c r="A574" i="12"/>
  <c r="A575" i="12"/>
  <c r="A576" i="12"/>
  <c r="A577" i="12"/>
  <c r="A578" i="12"/>
  <c r="A579" i="12"/>
  <c r="A580" i="12"/>
  <c r="A581" i="12"/>
  <c r="A582" i="12"/>
  <c r="A583" i="12"/>
  <c r="A584" i="12"/>
  <c r="A585" i="12"/>
  <c r="A586" i="12"/>
  <c r="A587" i="12"/>
  <c r="A588" i="12"/>
  <c r="A589" i="12"/>
  <c r="A590" i="12"/>
  <c r="A591" i="12"/>
  <c r="A592" i="12"/>
  <c r="A593" i="12"/>
  <c r="A594" i="12"/>
  <c r="A595" i="12"/>
  <c r="A596" i="12"/>
  <c r="A597" i="12"/>
  <c r="A598" i="12"/>
  <c r="A599" i="12"/>
  <c r="A600" i="12"/>
  <c r="A601" i="12"/>
  <c r="A602" i="12"/>
  <c r="A603" i="12"/>
  <c r="A604" i="12"/>
  <c r="A605" i="12"/>
  <c r="A606" i="12"/>
  <c r="A607" i="12"/>
  <c r="A608" i="12"/>
  <c r="A609" i="12"/>
  <c r="A610" i="12"/>
  <c r="A611" i="12"/>
  <c r="A612" i="12"/>
  <c r="A613" i="12"/>
  <c r="A614" i="12"/>
  <c r="A615" i="12"/>
  <c r="A616" i="12"/>
  <c r="A617" i="12"/>
  <c r="A618" i="12"/>
  <c r="A619" i="12"/>
  <c r="A620" i="12"/>
  <c r="A621" i="12"/>
  <c r="A622" i="12"/>
  <c r="A623" i="12"/>
  <c r="A624" i="12"/>
  <c r="A625" i="12"/>
  <c r="A626" i="12"/>
  <c r="A627" i="12"/>
  <c r="A628" i="12"/>
  <c r="A629" i="12"/>
  <c r="A630" i="12"/>
  <c r="A631" i="12"/>
  <c r="A632" i="12"/>
  <c r="A633" i="12"/>
  <c r="A634" i="12"/>
  <c r="A635" i="12"/>
  <c r="A636" i="12"/>
  <c r="A637" i="12"/>
  <c r="A638" i="12"/>
  <c r="A639" i="12"/>
  <c r="A640" i="12"/>
  <c r="A641" i="12"/>
  <c r="A642" i="12"/>
  <c r="A643" i="12"/>
  <c r="A644" i="12"/>
  <c r="A645" i="12"/>
  <c r="A646" i="12"/>
  <c r="A647" i="12"/>
  <c r="A648" i="12"/>
  <c r="A649" i="12"/>
  <c r="A650" i="12"/>
  <c r="A651" i="12"/>
  <c r="A652" i="12"/>
  <c r="A653" i="12"/>
  <c r="A654" i="12"/>
  <c r="A655" i="12"/>
  <c r="A656" i="12"/>
  <c r="A657" i="12"/>
  <c r="A658" i="12"/>
  <c r="A659" i="12"/>
  <c r="A660" i="12"/>
  <c r="A661" i="12"/>
  <c r="A662" i="12"/>
  <c r="A663" i="12"/>
  <c r="A664" i="12"/>
  <c r="A665" i="12"/>
  <c r="A666" i="12"/>
  <c r="A667" i="12"/>
  <c r="A668" i="12"/>
  <c r="A669" i="12"/>
  <c r="A670" i="12"/>
  <c r="A671" i="12"/>
  <c r="A672" i="12"/>
  <c r="A673" i="12"/>
  <c r="A674" i="12"/>
  <c r="A675" i="12"/>
  <c r="A676" i="12"/>
  <c r="A677" i="12"/>
  <c r="A678" i="12"/>
  <c r="A679" i="12"/>
  <c r="A680" i="12"/>
  <c r="A681" i="12"/>
  <c r="A682" i="12"/>
  <c r="A683" i="12"/>
  <c r="A684" i="12"/>
  <c r="A685" i="12"/>
  <c r="A686" i="12"/>
  <c r="A687" i="12"/>
  <c r="A688" i="12"/>
  <c r="A689" i="12"/>
  <c r="A690" i="12"/>
  <c r="A691" i="12"/>
  <c r="A692" i="12"/>
  <c r="A693" i="12"/>
  <c r="A694" i="12"/>
  <c r="A695" i="12"/>
  <c r="A696" i="12"/>
  <c r="A697" i="12"/>
  <c r="A698" i="12"/>
  <c r="A699" i="12"/>
  <c r="A700" i="12"/>
  <c r="A701" i="12"/>
  <c r="A702" i="12"/>
  <c r="A703" i="12"/>
  <c r="A704" i="12"/>
  <c r="A705" i="12"/>
  <c r="A706" i="12"/>
  <c r="A707" i="12"/>
  <c r="A708" i="12"/>
  <c r="A709" i="12"/>
  <c r="A710" i="12"/>
  <c r="A711" i="12"/>
  <c r="A712" i="12"/>
  <c r="A713" i="12"/>
  <c r="A714" i="12"/>
  <c r="A715" i="12"/>
  <c r="A716" i="12"/>
  <c r="A717" i="12"/>
  <c r="A718" i="12"/>
  <c r="A719" i="12"/>
  <c r="A720" i="12"/>
  <c r="A721" i="12"/>
  <c r="A722" i="12"/>
  <c r="A723" i="12"/>
  <c r="A724" i="12"/>
  <c r="A725" i="12"/>
  <c r="A726" i="12"/>
  <c r="A727" i="12"/>
  <c r="A728" i="12"/>
  <c r="A729" i="12"/>
  <c r="A730" i="12"/>
  <c r="A731" i="12"/>
  <c r="A732" i="12"/>
  <c r="A733" i="12"/>
  <c r="A734" i="12"/>
  <c r="A735" i="12"/>
  <c r="A736" i="12"/>
  <c r="A737" i="12"/>
  <c r="A738" i="12"/>
  <c r="A739" i="12"/>
  <c r="A740" i="12"/>
  <c r="A741" i="12"/>
  <c r="A742" i="12"/>
  <c r="A743" i="12"/>
  <c r="A744" i="12"/>
  <c r="A745" i="12"/>
  <c r="A746" i="12"/>
  <c r="A747" i="12"/>
  <c r="A748" i="12"/>
  <c r="A749" i="12"/>
  <c r="A750" i="12"/>
  <c r="A751" i="12"/>
  <c r="A752" i="12"/>
  <c r="A753" i="12"/>
  <c r="A754" i="12"/>
  <c r="A755" i="12"/>
  <c r="A756" i="12"/>
  <c r="A757" i="12"/>
  <c r="A758" i="12"/>
  <c r="A759" i="12"/>
  <c r="A760" i="12"/>
  <c r="A761" i="12"/>
  <c r="A762" i="12"/>
  <c r="A763" i="12"/>
  <c r="A764" i="12"/>
  <c r="A765" i="12"/>
  <c r="A766" i="12"/>
  <c r="A767" i="12"/>
  <c r="A768" i="12"/>
  <c r="A769" i="12"/>
  <c r="A770" i="12"/>
  <c r="A771" i="12"/>
  <c r="A772" i="12"/>
  <c r="A773" i="12"/>
  <c r="A774" i="12"/>
  <c r="A775" i="12"/>
  <c r="A776" i="12"/>
  <c r="A777" i="12"/>
  <c r="A778" i="12"/>
  <c r="A779" i="12"/>
  <c r="A780" i="12"/>
  <c r="A781" i="12"/>
  <c r="A782" i="12"/>
  <c r="A783" i="12"/>
  <c r="A784" i="12"/>
  <c r="A785" i="12"/>
  <c r="A786" i="12"/>
  <c r="A787" i="12"/>
  <c r="A788" i="12"/>
  <c r="A789" i="12"/>
  <c r="A790" i="12"/>
  <c r="A791" i="12"/>
  <c r="A792" i="12"/>
  <c r="A793" i="12"/>
  <c r="A794" i="12"/>
  <c r="A795" i="12"/>
  <c r="A796" i="12"/>
  <c r="A797" i="12"/>
  <c r="A798" i="12"/>
  <c r="A799" i="12"/>
  <c r="A800" i="12"/>
  <c r="A801" i="12"/>
  <c r="A802" i="12"/>
  <c r="A803" i="12"/>
  <c r="A804" i="12"/>
  <c r="A805" i="12"/>
  <c r="A806" i="12"/>
  <c r="A807" i="12"/>
  <c r="A808" i="12"/>
  <c r="A809" i="12"/>
  <c r="A810" i="12"/>
  <c r="A811" i="12"/>
  <c r="A812" i="12"/>
  <c r="A813" i="12"/>
  <c r="A814" i="12"/>
  <c r="A815" i="12"/>
  <c r="A816" i="12"/>
  <c r="A817" i="12"/>
  <c r="A818" i="12"/>
  <c r="A819" i="12"/>
  <c r="A820" i="12"/>
  <c r="A821" i="12"/>
  <c r="A822" i="12"/>
  <c r="A823" i="12"/>
  <c r="A824" i="12"/>
  <c r="A825" i="12"/>
  <c r="A826" i="12"/>
  <c r="A827" i="12"/>
  <c r="A828" i="12"/>
  <c r="A829" i="12"/>
  <c r="A830" i="12"/>
  <c r="A831" i="12"/>
  <c r="A832" i="12"/>
  <c r="A833" i="12"/>
  <c r="A834" i="12"/>
  <c r="A835" i="12"/>
  <c r="A836" i="12"/>
  <c r="A837" i="12"/>
  <c r="A838" i="12"/>
  <c r="A839" i="12"/>
  <c r="A840" i="12"/>
  <c r="A841" i="12"/>
  <c r="A842" i="12"/>
  <c r="A843" i="12"/>
  <c r="A844" i="12"/>
  <c r="A845" i="12"/>
  <c r="A846" i="12"/>
  <c r="A847" i="12"/>
  <c r="A848" i="12"/>
  <c r="A849" i="12"/>
  <c r="A850" i="12"/>
  <c r="A851" i="12"/>
  <c r="A852" i="12"/>
  <c r="A853" i="12"/>
  <c r="A854" i="12"/>
  <c r="A855" i="12"/>
  <c r="A856" i="12"/>
  <c r="A857" i="12"/>
  <c r="A858" i="12"/>
  <c r="A859" i="12"/>
  <c r="A860" i="12"/>
  <c r="A861" i="12"/>
  <c r="A862" i="12"/>
  <c r="A863" i="12"/>
  <c r="A864" i="12"/>
  <c r="A865" i="12"/>
  <c r="A866" i="12"/>
  <c r="A867" i="12"/>
  <c r="A868" i="12"/>
  <c r="A869" i="12"/>
  <c r="A870" i="12"/>
  <c r="A871" i="12"/>
  <c r="A872" i="12"/>
  <c r="A873" i="12"/>
  <c r="A874" i="12"/>
  <c r="A875" i="12"/>
  <c r="A876" i="12"/>
  <c r="A877" i="12"/>
  <c r="A878" i="12"/>
  <c r="A879" i="12"/>
  <c r="A880" i="12"/>
  <c r="A881" i="12"/>
  <c r="A882" i="12"/>
  <c r="A883" i="12"/>
  <c r="A884" i="12"/>
  <c r="A885" i="12"/>
  <c r="A886" i="12"/>
  <c r="A887" i="12"/>
  <c r="A888" i="12"/>
  <c r="A889" i="12"/>
  <c r="A890" i="12"/>
  <c r="A891" i="12"/>
  <c r="A892" i="12"/>
  <c r="A893" i="12"/>
  <c r="A894" i="12"/>
  <c r="A895" i="12"/>
  <c r="A896" i="12"/>
  <c r="A897" i="12"/>
  <c r="A898" i="12"/>
  <c r="A899" i="12"/>
  <c r="A900" i="12"/>
  <c r="A901" i="12"/>
  <c r="A902" i="12"/>
  <c r="A903" i="12"/>
  <c r="A904" i="12"/>
  <c r="A905" i="12"/>
  <c r="A906" i="12"/>
  <c r="A907" i="12"/>
  <c r="A908" i="12"/>
  <c r="A909" i="12"/>
  <c r="A910" i="12"/>
  <c r="A911" i="12"/>
  <c r="A912" i="12"/>
  <c r="A913" i="12"/>
  <c r="A914" i="12"/>
  <c r="A915" i="12"/>
  <c r="A916" i="12"/>
  <c r="A917" i="12"/>
  <c r="A918" i="12"/>
  <c r="A919" i="12"/>
  <c r="A920" i="12"/>
  <c r="A921" i="12"/>
  <c r="A922" i="12"/>
  <c r="A923" i="12"/>
  <c r="A924" i="12"/>
  <c r="A925" i="12"/>
  <c r="A926" i="12"/>
  <c r="A927" i="12"/>
  <c r="A928" i="12"/>
  <c r="A929" i="12"/>
  <c r="A930" i="12"/>
  <c r="A931" i="12"/>
  <c r="A932" i="12"/>
  <c r="A933" i="12"/>
  <c r="A934" i="12"/>
  <c r="A935" i="12"/>
  <c r="A936" i="12"/>
  <c r="A937" i="12"/>
  <c r="A938" i="12"/>
  <c r="A939" i="12"/>
  <c r="A940" i="12"/>
  <c r="A941" i="12"/>
  <c r="A942" i="12"/>
  <c r="A943" i="12"/>
  <c r="A944" i="12"/>
  <c r="A945" i="12"/>
  <c r="A946" i="12"/>
  <c r="A947" i="12"/>
  <c r="A948" i="12"/>
  <c r="A949" i="12"/>
  <c r="A950" i="12"/>
  <c r="A951" i="12"/>
  <c r="A952" i="12"/>
  <c r="A953" i="12"/>
  <c r="A954" i="12"/>
  <c r="A955" i="12"/>
  <c r="A956" i="12"/>
  <c r="A957" i="12"/>
  <c r="A958" i="12"/>
  <c r="A959" i="12"/>
  <c r="A960" i="12"/>
  <c r="A961" i="12"/>
  <c r="A962" i="12"/>
  <c r="A963" i="12"/>
  <c r="A964" i="12"/>
  <c r="A965" i="12"/>
  <c r="A966" i="12"/>
  <c r="A967" i="12"/>
  <c r="A968" i="12"/>
  <c r="A969" i="12"/>
  <c r="A970" i="12"/>
  <c r="A971" i="12"/>
  <c r="A972" i="12"/>
  <c r="A973" i="12"/>
  <c r="A974" i="12"/>
  <c r="A975" i="12"/>
  <c r="A976" i="12"/>
  <c r="A977" i="12"/>
  <c r="A978" i="12"/>
  <c r="A979" i="12"/>
  <c r="A980" i="12"/>
  <c r="A981" i="12"/>
  <c r="A982" i="12"/>
  <c r="A983" i="12"/>
  <c r="A984" i="12"/>
  <c r="A985" i="12"/>
  <c r="A986" i="12"/>
  <c r="A987" i="12"/>
  <c r="A988" i="12"/>
  <c r="A989" i="12"/>
  <c r="A990" i="12"/>
  <c r="A991" i="12"/>
  <c r="A992" i="12"/>
  <c r="A993" i="12"/>
  <c r="A994" i="12"/>
  <c r="A995" i="12"/>
  <c r="A996" i="12"/>
  <c r="A997" i="12"/>
  <c r="A998" i="12"/>
  <c r="A999" i="12"/>
  <c r="A1000" i="12"/>
  <c r="A1001" i="12"/>
  <c r="A1002" i="12"/>
  <c r="A1003" i="12"/>
  <c r="A1004" i="12"/>
  <c r="A1005" i="12"/>
  <c r="A1006" i="12"/>
  <c r="A1007" i="12"/>
  <c r="A1008" i="12"/>
  <c r="A1009" i="12"/>
  <c r="A1010" i="12"/>
  <c r="A1011" i="12"/>
  <c r="A1012" i="12"/>
  <c r="A1013" i="12"/>
  <c r="A1014" i="12"/>
  <c r="A1015" i="12"/>
  <c r="A1016" i="12"/>
  <c r="A1017" i="12"/>
  <c r="A1018" i="12"/>
  <c r="A1019" i="12"/>
  <c r="A1020" i="12"/>
  <c r="A1021" i="12"/>
  <c r="A1022" i="12"/>
  <c r="A1023" i="12"/>
  <c r="A1024" i="12"/>
  <c r="A1025" i="12"/>
  <c r="A1026" i="12"/>
  <c r="A1027" i="12"/>
  <c r="A1028" i="12"/>
  <c r="A1029" i="12"/>
  <c r="A1030" i="12"/>
  <c r="A1031" i="12"/>
  <c r="A1032" i="12"/>
  <c r="A1033" i="12"/>
  <c r="A1034" i="12"/>
  <c r="A1035" i="12"/>
  <c r="A1036" i="12"/>
  <c r="A1037" i="12"/>
  <c r="A1038" i="12"/>
  <c r="A1039" i="12"/>
  <c r="A1040" i="12"/>
  <c r="A1041" i="12"/>
  <c r="A1042" i="12"/>
  <c r="A1043" i="12"/>
  <c r="A1044" i="12"/>
  <c r="A1045" i="12"/>
  <c r="A1046" i="12"/>
  <c r="A1047" i="12"/>
  <c r="A1048" i="12"/>
  <c r="A1049" i="12"/>
  <c r="A1050" i="12"/>
  <c r="A1051" i="12"/>
  <c r="A1052" i="12"/>
  <c r="A1053" i="12"/>
  <c r="A1054" i="12"/>
  <c r="A1055" i="12"/>
  <c r="A1056" i="12"/>
  <c r="A1057" i="12"/>
  <c r="A1058" i="12"/>
  <c r="A1059" i="12"/>
  <c r="A1060" i="12"/>
  <c r="A1061" i="12"/>
  <c r="A1062" i="12"/>
  <c r="A1063" i="12"/>
  <c r="A1064" i="12"/>
  <c r="A1065" i="12"/>
  <c r="A1066" i="12"/>
  <c r="A1067" i="12"/>
  <c r="A1068" i="12"/>
  <c r="A1069" i="12"/>
  <c r="A1070" i="12"/>
  <c r="A1071" i="12"/>
  <c r="A1072" i="12"/>
  <c r="A1073" i="12"/>
  <c r="A1074" i="12"/>
  <c r="A1075" i="12"/>
  <c r="A1076" i="12"/>
  <c r="A1077" i="12"/>
  <c r="A1078" i="12"/>
  <c r="A1079" i="12"/>
  <c r="A1080" i="12"/>
  <c r="A1081" i="12"/>
  <c r="A1082" i="12"/>
  <c r="A1083" i="12"/>
  <c r="A1084" i="12"/>
  <c r="A1085" i="12"/>
  <c r="A1086" i="12"/>
  <c r="A1087" i="12"/>
  <c r="A1088" i="12"/>
  <c r="A1089" i="12"/>
  <c r="A1090" i="12"/>
  <c r="A1091" i="12"/>
  <c r="A1092" i="12"/>
  <c r="A1093" i="12"/>
  <c r="A1094" i="12"/>
  <c r="A1095" i="12"/>
  <c r="A1096" i="12"/>
  <c r="A1097" i="12"/>
  <c r="A1098" i="12"/>
  <c r="A1099" i="12"/>
  <c r="A1100" i="12"/>
  <c r="A1101" i="12"/>
  <c r="A1102" i="12"/>
  <c r="A1103" i="12"/>
  <c r="A1104" i="12"/>
  <c r="A1105" i="12"/>
  <c r="A1106" i="12"/>
  <c r="A1107" i="12"/>
  <c r="A1108" i="12"/>
  <c r="A1109" i="12"/>
  <c r="A1110" i="12"/>
  <c r="A1111" i="12"/>
  <c r="A1112" i="12"/>
  <c r="A1113" i="12"/>
  <c r="A1114" i="12"/>
  <c r="A1115" i="12"/>
  <c r="A1116" i="12"/>
  <c r="A1117" i="12"/>
  <c r="A1118" i="12"/>
  <c r="A1119" i="12"/>
  <c r="A1120" i="12"/>
  <c r="A1121" i="12"/>
  <c r="A1122" i="12"/>
  <c r="A1123" i="12"/>
  <c r="A1124" i="12"/>
  <c r="A1125" i="12"/>
  <c r="A1126" i="12"/>
  <c r="A1127" i="12"/>
  <c r="A1128" i="12"/>
  <c r="A1129" i="12"/>
  <c r="A1130" i="12"/>
  <c r="A1131" i="12"/>
  <c r="A1132" i="12"/>
  <c r="A1133" i="12"/>
  <c r="A1134" i="12"/>
  <c r="A1135" i="12"/>
  <c r="A1136" i="12"/>
  <c r="A1137" i="12"/>
  <c r="A1138" i="12"/>
  <c r="A1139" i="12"/>
  <c r="A1140" i="12"/>
  <c r="A1141" i="12"/>
  <c r="A1142" i="12"/>
  <c r="A1143" i="12"/>
  <c r="A1144" i="12"/>
  <c r="A1145" i="12"/>
  <c r="A1146" i="12"/>
  <c r="A1147" i="12"/>
  <c r="A1148" i="12"/>
  <c r="A1149" i="12"/>
  <c r="A1150" i="12"/>
  <c r="A1151" i="12"/>
  <c r="A1152" i="12"/>
  <c r="A1153" i="12"/>
  <c r="A1154" i="12"/>
  <c r="A1155" i="12"/>
  <c r="A1156" i="12"/>
  <c r="A1157" i="12"/>
  <c r="A1158" i="12"/>
  <c r="A1159" i="12"/>
  <c r="A1160" i="12"/>
  <c r="A1161" i="12"/>
  <c r="A1162" i="12"/>
  <c r="E2" i="12"/>
  <c r="J5" i="12"/>
  <c r="K5" i="12"/>
  <c r="C7" i="5"/>
  <c r="AB7" i="5"/>
  <c r="E5" i="16"/>
</calcChain>
</file>

<file path=xl/comments1.xml><?xml version="1.0" encoding="utf-8"?>
<comments xmlns="http://schemas.openxmlformats.org/spreadsheetml/2006/main">
  <authors>
    <author>USER</author>
  </authors>
  <commentList>
    <comment ref="C3" authorId="0">
      <text>
        <r>
          <rPr>
            <sz val="10"/>
            <color indexed="81"/>
            <rFont val="細明體"/>
            <family val="3"/>
            <charset val="136"/>
          </rPr>
          <t>本表格針對縣內所有公立國民小學進行調查填報。開班數以「班」為單位，請以最符合實際執行形之辦理時段擇一欄選填，並請填入阿拉伯數字，勿填國字</t>
        </r>
        <r>
          <rPr>
            <b/>
            <sz val="9"/>
            <color indexed="81"/>
            <rFont val="細明體"/>
            <family val="3"/>
            <charset val="136"/>
          </rPr>
          <t>。</t>
        </r>
      </text>
    </comment>
  </commentList>
</comments>
</file>

<file path=xl/comments2.xml><?xml version="1.0" encoding="utf-8"?>
<comments xmlns="http://schemas.openxmlformats.org/spreadsheetml/2006/main">
  <authors>
    <author>USER</author>
  </authors>
  <commentList>
    <comment ref="L2" authorId="0">
      <text>
        <r>
          <rPr>
            <b/>
            <sz val="12"/>
            <color indexed="81"/>
            <rFont val="細明體"/>
            <family val="3"/>
            <charset val="136"/>
          </rPr>
          <t>補助學生身份別不重複填報為原則，請以</t>
        </r>
        <r>
          <rPr>
            <b/>
            <sz val="12"/>
            <color indexed="81"/>
            <rFont val="Tahoma"/>
            <family val="2"/>
          </rPr>
          <t xml:space="preserve"> 1.</t>
        </r>
        <r>
          <rPr>
            <b/>
            <sz val="12"/>
            <color indexed="81"/>
            <rFont val="細明體"/>
            <family val="3"/>
            <charset val="136"/>
          </rPr>
          <t>低收入戶</t>
        </r>
        <r>
          <rPr>
            <b/>
            <sz val="12"/>
            <color indexed="81"/>
            <rFont val="Tahoma"/>
            <family val="2"/>
          </rPr>
          <t xml:space="preserve"> 2.</t>
        </r>
        <r>
          <rPr>
            <b/>
            <sz val="12"/>
            <color indexed="81"/>
            <rFont val="細明體"/>
            <family val="3"/>
            <charset val="136"/>
          </rPr>
          <t>身心障礙</t>
        </r>
        <r>
          <rPr>
            <b/>
            <sz val="12"/>
            <color indexed="81"/>
            <rFont val="Tahoma"/>
            <family val="2"/>
          </rPr>
          <t>(</t>
        </r>
        <r>
          <rPr>
            <b/>
            <sz val="12"/>
            <color indexed="81"/>
            <rFont val="細明體"/>
            <family val="3"/>
            <charset val="136"/>
          </rPr>
          <t>持有身心障礙手冊</t>
        </r>
        <r>
          <rPr>
            <b/>
            <sz val="12"/>
            <color indexed="81"/>
            <rFont val="Tahoma"/>
            <family val="2"/>
          </rPr>
          <t>) 3.</t>
        </r>
        <r>
          <rPr>
            <b/>
            <sz val="12"/>
            <color indexed="81"/>
            <rFont val="細明體"/>
            <family val="3"/>
            <charset val="136"/>
          </rPr>
          <t>原住民</t>
        </r>
        <r>
          <rPr>
            <b/>
            <sz val="12"/>
            <color indexed="81"/>
            <rFont val="Tahoma"/>
            <family val="2"/>
          </rPr>
          <t xml:space="preserve"> 4.</t>
        </r>
        <r>
          <rPr>
            <b/>
            <sz val="12"/>
            <color indexed="81"/>
            <rFont val="細明體"/>
            <family val="3"/>
            <charset val="136"/>
          </rPr>
          <t>情況特殊之排列序位。</t>
        </r>
        <r>
          <rPr>
            <sz val="12"/>
            <color indexed="81"/>
            <rFont val="Tahoma"/>
            <family val="2"/>
          </rPr>
          <t xml:space="preserve">
</t>
        </r>
      </text>
    </comment>
  </commentList>
</comments>
</file>

<file path=xl/comments3.xml><?xml version="1.0" encoding="utf-8"?>
<comments xmlns="http://schemas.openxmlformats.org/spreadsheetml/2006/main">
  <authors>
    <author>USER</author>
  </authors>
  <commentList>
    <comment ref="G2" authorId="0">
      <text>
        <r>
          <rPr>
            <sz val="9"/>
            <color indexed="81"/>
            <rFont val="細明體"/>
            <family val="3"/>
            <charset val="136"/>
          </rPr>
          <t>「兒童課後照顧服務班與中心設立及管理辦法」第</t>
        </r>
        <r>
          <rPr>
            <sz val="9"/>
            <color indexed="81"/>
            <rFont val="Tahoma"/>
            <family val="2"/>
          </rPr>
          <t>23</t>
        </r>
        <r>
          <rPr>
            <sz val="9"/>
            <color indexed="81"/>
            <rFont val="細明體"/>
            <family val="3"/>
            <charset val="136"/>
          </rPr>
          <t>條第</t>
        </r>
        <r>
          <rPr>
            <sz val="9"/>
            <color indexed="81"/>
            <rFont val="Tahoma"/>
            <family val="2"/>
          </rPr>
          <t>1</t>
        </r>
        <r>
          <rPr>
            <sz val="9"/>
            <color indexed="81"/>
            <rFont val="細明體"/>
            <family val="3"/>
            <charset val="136"/>
          </rPr>
          <t>項第</t>
        </r>
        <r>
          <rPr>
            <sz val="9"/>
            <color indexed="81"/>
            <rFont val="Tahoma"/>
            <family val="2"/>
          </rPr>
          <t>1</t>
        </r>
        <r>
          <rPr>
            <sz val="9"/>
            <color indexed="81"/>
            <rFont val="細明體"/>
            <family val="3"/>
            <charset val="136"/>
          </rPr>
          <t>至</t>
        </r>
        <r>
          <rPr>
            <sz val="9"/>
            <color indexed="81"/>
            <rFont val="Tahoma"/>
            <family val="2"/>
          </rPr>
          <t>5</t>
        </r>
        <r>
          <rPr>
            <sz val="9"/>
            <color indexed="81"/>
            <rFont val="細明體"/>
            <family val="3"/>
            <charset val="136"/>
          </rPr>
          <t>款
（</t>
        </r>
        <r>
          <rPr>
            <sz val="9"/>
            <color indexed="81"/>
            <rFont val="Tahoma"/>
            <family val="2"/>
          </rPr>
          <t>1</t>
        </r>
        <r>
          <rPr>
            <sz val="9"/>
            <color indexed="81"/>
            <rFont val="細明體"/>
            <family val="3"/>
            <charset val="136"/>
          </rPr>
          <t>）高級中等以下學校、幼稚園或幼兒園合格教師、幼兒園教保員、助理教保員。
（</t>
        </r>
        <r>
          <rPr>
            <sz val="9"/>
            <color indexed="81"/>
            <rFont val="Tahoma"/>
            <family val="2"/>
          </rPr>
          <t>2</t>
        </r>
        <r>
          <rPr>
            <sz val="9"/>
            <color indexed="81"/>
            <rFont val="細明體"/>
            <family val="3"/>
            <charset val="136"/>
          </rPr>
          <t>）曾依中小學兼任代課及代理教師聘任辦法或國民中小學教學支援工作人員聘任辦法聘任之教師。但教學支援工作人員為高級中等以下學校畢業者，應經直轄市、縣（市）政府教育、社政或勞工相關機關自行或委託辦理之</t>
        </r>
        <r>
          <rPr>
            <sz val="9"/>
            <color indexed="81"/>
            <rFont val="Tahoma"/>
            <family val="2"/>
          </rPr>
          <t>180</t>
        </r>
        <r>
          <rPr>
            <sz val="9"/>
            <color indexed="81"/>
            <rFont val="細明體"/>
            <family val="3"/>
            <charset val="136"/>
          </rPr>
          <t>小時課後照顧服務人員專業訓練課程結訓。
（</t>
        </r>
        <r>
          <rPr>
            <sz val="9"/>
            <color indexed="81"/>
            <rFont val="Tahoma"/>
            <family val="2"/>
          </rPr>
          <t>3</t>
        </r>
        <r>
          <rPr>
            <sz val="9"/>
            <color indexed="81"/>
            <rFont val="細明體"/>
            <family val="3"/>
            <charset val="136"/>
          </rPr>
          <t>）公私立大專校院以上畢業，並修畢師資培育規定之教育專業課程者。
（</t>
        </r>
        <r>
          <rPr>
            <sz val="9"/>
            <color indexed="81"/>
            <rFont val="Tahoma"/>
            <family val="2"/>
          </rPr>
          <t>4</t>
        </r>
        <r>
          <rPr>
            <sz val="9"/>
            <color indexed="81"/>
            <rFont val="細明體"/>
            <family val="3"/>
            <charset val="136"/>
          </rPr>
          <t>）符合兒童及少年福利機構專業人員資格者，但不包括保母人員。
（</t>
        </r>
        <r>
          <rPr>
            <sz val="9"/>
            <color indexed="81"/>
            <rFont val="Tahoma"/>
            <family val="2"/>
          </rPr>
          <t>5</t>
        </r>
        <r>
          <rPr>
            <sz val="9"/>
            <color indexed="81"/>
            <rFont val="細明體"/>
            <family val="3"/>
            <charset val="136"/>
          </rPr>
          <t>）高級中等以上學校畢業，並經直轄市、縣（市）政府教育、社政或勞工相關機關自行或委託辦理之</t>
        </r>
        <r>
          <rPr>
            <sz val="9"/>
            <color indexed="81"/>
            <rFont val="Tahoma"/>
            <family val="2"/>
          </rPr>
          <t>180</t>
        </r>
        <r>
          <rPr>
            <sz val="9"/>
            <color indexed="81"/>
            <rFont val="細明體"/>
            <family val="3"/>
            <charset val="136"/>
          </rPr>
          <t xml:space="preserve">小時課後照顧服務人員專業訓練課程結訓。
</t>
        </r>
        <r>
          <rPr>
            <sz val="9"/>
            <color indexed="81"/>
            <rFont val="Tahoma"/>
            <family val="2"/>
          </rPr>
          <t xml:space="preserve">
</t>
        </r>
      </text>
    </comment>
  </commentList>
</comments>
</file>

<file path=xl/comments4.xml><?xml version="1.0" encoding="utf-8"?>
<comments xmlns="http://schemas.openxmlformats.org/spreadsheetml/2006/main">
  <authors>
    <author>USER</author>
  </authors>
  <commentList>
    <comment ref="S3" authorId="0">
      <text>
        <r>
          <rPr>
            <b/>
            <sz val="10"/>
            <color indexed="81"/>
            <rFont val="Tahoma"/>
            <family val="2"/>
          </rPr>
          <t>=V5*0.6</t>
        </r>
      </text>
    </comment>
    <comment ref="X3" authorId="0">
      <text>
        <r>
          <rPr>
            <b/>
            <sz val="10"/>
            <color indexed="81"/>
            <rFont val="Tahoma"/>
            <family val="2"/>
          </rPr>
          <t>AF5-X5-L5-S3</t>
        </r>
      </text>
    </comment>
    <comment ref="AD3" authorId="0">
      <text>
        <r>
          <rPr>
            <b/>
            <sz val="10"/>
            <color indexed="81"/>
            <rFont val="Tahoma"/>
            <family val="2"/>
          </rPr>
          <t>=S3+U3+X3-AA3</t>
        </r>
      </text>
    </comment>
    <comment ref="C4" authorId="0">
      <text>
        <r>
          <rPr>
            <b/>
            <sz val="16"/>
            <color indexed="81"/>
            <rFont val="細明體"/>
            <family val="3"/>
            <charset val="136"/>
          </rPr>
          <t>填數字1</t>
        </r>
      </text>
    </comment>
    <comment ref="D4" authorId="0">
      <text>
        <r>
          <rPr>
            <b/>
            <sz val="16"/>
            <color indexed="81"/>
            <rFont val="細明體"/>
            <family val="3"/>
            <charset val="136"/>
          </rPr>
          <t>填數字</t>
        </r>
        <r>
          <rPr>
            <b/>
            <sz val="16"/>
            <color indexed="81"/>
            <rFont val="Tahoma"/>
            <family val="2"/>
          </rPr>
          <t>1</t>
        </r>
      </text>
    </comment>
  </commentList>
</comments>
</file>

<file path=xl/comments5.xml><?xml version="1.0" encoding="utf-8"?>
<comments xmlns="http://schemas.openxmlformats.org/spreadsheetml/2006/main">
  <authors>
    <author>USER</author>
  </authors>
  <commentList>
    <comment ref="U7" authorId="0">
      <text>
        <r>
          <rPr>
            <b/>
            <sz val="10"/>
            <color indexed="81"/>
            <rFont val="Tahoma"/>
            <family val="2"/>
          </rPr>
          <t>=S7-W7-R7</t>
        </r>
      </text>
    </comment>
    <comment ref="V7" authorId="0">
      <text>
        <r>
          <rPr>
            <b/>
            <sz val="10"/>
            <color indexed="81"/>
            <rFont val="Tahoma"/>
            <family val="2"/>
          </rPr>
          <t>=Q7*0.6</t>
        </r>
      </text>
    </comment>
  </commentList>
</comments>
</file>

<file path=xl/sharedStrings.xml><?xml version="1.0" encoding="utf-8"?>
<sst xmlns="http://schemas.openxmlformats.org/spreadsheetml/2006/main" count="472" uniqueCount="324">
  <si>
    <t>委辦單位名稱</t>
    <phoneticPr fontId="2" type="noConversion"/>
  </si>
  <si>
    <t>辦理方式</t>
    <phoneticPr fontId="2" type="noConversion"/>
  </si>
  <si>
    <t>學校名稱</t>
    <phoneticPr fontId="2" type="noConversion"/>
  </si>
  <si>
    <t>學校
代號</t>
    <phoneticPr fontId="2" type="noConversion"/>
  </si>
  <si>
    <t>代號</t>
  </si>
  <si>
    <t>學校</t>
  </si>
  <si>
    <t>類型</t>
  </si>
  <si>
    <t>明禮國小</t>
  </si>
  <si>
    <t>一般</t>
  </si>
  <si>
    <t>長橋國小</t>
  </si>
  <si>
    <t>偏遠</t>
  </si>
  <si>
    <t>東竹國小</t>
  </si>
  <si>
    <t>明義國小</t>
  </si>
  <si>
    <t>北林國小</t>
  </si>
  <si>
    <t>東里國小</t>
  </si>
  <si>
    <t>明廉國小</t>
  </si>
  <si>
    <t>鳳仁國小</t>
  </si>
  <si>
    <t>明里國小</t>
  </si>
  <si>
    <t>明恥國小</t>
  </si>
  <si>
    <t>富南國小</t>
  </si>
  <si>
    <t>中正國小</t>
  </si>
  <si>
    <t>光復國小</t>
  </si>
  <si>
    <t>吳江國小</t>
  </si>
  <si>
    <t>信義國小</t>
  </si>
  <si>
    <t>太巴塱國小</t>
  </si>
  <si>
    <t>秀林國小</t>
  </si>
  <si>
    <t>復興國小</t>
  </si>
  <si>
    <t>富世國小</t>
  </si>
  <si>
    <t>中華國小</t>
  </si>
  <si>
    <t>大進國小</t>
  </si>
  <si>
    <t>和平國小</t>
  </si>
  <si>
    <t>忠孝國小</t>
  </si>
  <si>
    <t>瑞穗國小</t>
  </si>
  <si>
    <t>佳民國小</t>
  </si>
  <si>
    <t>北濱國小</t>
  </si>
  <si>
    <t>瑞美國小</t>
  </si>
  <si>
    <t>銅門國小</t>
  </si>
  <si>
    <t>鑄強國小</t>
  </si>
  <si>
    <t>鶴岡國小</t>
  </si>
  <si>
    <t>水源國小</t>
  </si>
  <si>
    <t>國福國小</t>
  </si>
  <si>
    <t>舞鶴國小</t>
  </si>
  <si>
    <t>崇德國小</t>
  </si>
  <si>
    <t>新城國小</t>
  </si>
  <si>
    <t>奇美國小</t>
  </si>
  <si>
    <t>特偏</t>
  </si>
  <si>
    <t>文蘭國小</t>
  </si>
  <si>
    <t>北埔國小</t>
  </si>
  <si>
    <t>富源國小</t>
  </si>
  <si>
    <t>景美國小</t>
  </si>
  <si>
    <t>康樂國小</t>
  </si>
  <si>
    <t>瑞北國小</t>
  </si>
  <si>
    <t>三棧國小</t>
  </si>
  <si>
    <t>嘉里國小</t>
  </si>
  <si>
    <t>豐濱國小</t>
  </si>
  <si>
    <t>銅蘭國小</t>
  </si>
  <si>
    <t>吉安國小</t>
  </si>
  <si>
    <t>港口國小</t>
  </si>
  <si>
    <t>萬榮國小</t>
  </si>
  <si>
    <t>宜昌國小</t>
  </si>
  <si>
    <t>靜浦國小</t>
  </si>
  <si>
    <t>西林國小</t>
  </si>
  <si>
    <t>北昌國小</t>
  </si>
  <si>
    <t>新社國小</t>
  </si>
  <si>
    <t>見晴國小</t>
  </si>
  <si>
    <t>光華國小</t>
  </si>
  <si>
    <t>玉里國小</t>
  </si>
  <si>
    <t>馬遠國小</t>
  </si>
  <si>
    <t>稻香國小</t>
  </si>
  <si>
    <t>源城國小</t>
  </si>
  <si>
    <t>紅葉國小</t>
  </si>
  <si>
    <t>南華國小</t>
  </si>
  <si>
    <t>樂合國小</t>
  </si>
  <si>
    <t>明利國小</t>
  </si>
  <si>
    <t>化仁國小</t>
  </si>
  <si>
    <t>觀音國小</t>
  </si>
  <si>
    <t>卓溪國小</t>
  </si>
  <si>
    <t>太昌國小</t>
  </si>
  <si>
    <t>三民國小</t>
  </si>
  <si>
    <t>崙山國小</t>
  </si>
  <si>
    <t>平和國小</t>
  </si>
  <si>
    <t>春日國小</t>
  </si>
  <si>
    <t>太平國小</t>
  </si>
  <si>
    <t>壽豐國小</t>
  </si>
  <si>
    <t>德武國小</t>
  </si>
  <si>
    <t>卓清國小</t>
  </si>
  <si>
    <t>豐裡國小</t>
  </si>
  <si>
    <t>中城國小</t>
  </si>
  <si>
    <t>古風國小</t>
  </si>
  <si>
    <t>豐山國小</t>
  </si>
  <si>
    <t>長良國小</t>
  </si>
  <si>
    <t>立山國小</t>
  </si>
  <si>
    <t>志學國小</t>
  </si>
  <si>
    <t>大禹國小</t>
  </si>
  <si>
    <t>卓樂國小</t>
  </si>
  <si>
    <t>月眉國小</t>
  </si>
  <si>
    <t>松浦國小</t>
  </si>
  <si>
    <t>卓楓國小</t>
  </si>
  <si>
    <t>水璉國小</t>
  </si>
  <si>
    <t>高寮國小</t>
  </si>
  <si>
    <t>西富國小</t>
  </si>
  <si>
    <t>溪口國小</t>
  </si>
  <si>
    <t>富里國小</t>
  </si>
  <si>
    <t>大興國小</t>
  </si>
  <si>
    <t>鳳林國小</t>
  </si>
  <si>
    <t>萬寧國小</t>
  </si>
  <si>
    <t>中原國小</t>
  </si>
  <si>
    <t>大榮國小</t>
  </si>
  <si>
    <t>永豐國小</t>
  </si>
  <si>
    <t>西寶國小</t>
  </si>
  <si>
    <t>林榮國小</t>
  </si>
  <si>
    <t>學田國小</t>
  </si>
  <si>
    <t>備註</t>
  </si>
  <si>
    <t>單位：元</t>
  </si>
  <si>
    <t>學校
屬性</t>
    <phoneticPr fontId="2" type="noConversion"/>
  </si>
  <si>
    <t>單位：人數</t>
    <phoneticPr fontId="2" type="noConversion"/>
  </si>
  <si>
    <t>原住民
學生人數</t>
    <phoneticPr fontId="2" type="noConversion"/>
  </si>
  <si>
    <t>情況特殊
學生人數</t>
    <phoneticPr fontId="2" type="noConversion"/>
  </si>
  <si>
    <t>單位：人數</t>
  </si>
  <si>
    <t>如原住民地區有課後照顧需要，卻因經費不足無法開班，以致無行政費可供支應者，則由縣市自籌與中央分攤協助開辦。</t>
  </si>
  <si>
    <t>一年級</t>
    <phoneticPr fontId="2" type="noConversion"/>
  </si>
  <si>
    <t>二年級</t>
    <phoneticPr fontId="2" type="noConversion"/>
  </si>
  <si>
    <t>三年級</t>
    <phoneticPr fontId="2" type="noConversion"/>
  </si>
  <si>
    <t>五年級</t>
    <phoneticPr fontId="2" type="noConversion"/>
  </si>
  <si>
    <t>六年級</t>
    <phoneticPr fontId="2" type="noConversion"/>
  </si>
  <si>
    <t>低收入</t>
    <phoneticPr fontId="2" type="noConversion"/>
  </si>
  <si>
    <t>學校吸收自費生金額</t>
    <phoneticPr fontId="2" type="noConversion"/>
  </si>
  <si>
    <t>總節數</t>
    <phoneticPr fontId="2" type="noConversion"/>
  </si>
  <si>
    <t>三類應繳交費用數</t>
    <phoneticPr fontId="2" type="noConversion"/>
  </si>
  <si>
    <t>行政費</t>
    <phoneticPr fontId="2" type="noConversion"/>
  </si>
  <si>
    <t>四年級</t>
    <phoneticPr fontId="2" type="noConversion"/>
  </si>
  <si>
    <t>經費申請表所填列金額及資料請確實檢核無誤後再行報送教育處，以免公文往返延誤時效。</t>
    <phoneticPr fontId="2" type="noConversion"/>
  </si>
  <si>
    <t>第2款</t>
  </si>
  <si>
    <t>第3款</t>
  </si>
  <si>
    <t>第4款</t>
  </si>
  <si>
    <t>第5款</t>
  </si>
  <si>
    <t>第1款</t>
    <phoneticPr fontId="2" type="noConversion"/>
  </si>
  <si>
    <t>公立學校自辦</t>
    <phoneticPr fontId="2" type="noConversion"/>
  </si>
  <si>
    <t>小計</t>
    <phoneticPr fontId="2" type="noConversion"/>
  </si>
  <si>
    <t>男</t>
    <phoneticPr fontId="2" type="noConversion"/>
  </si>
  <si>
    <t>女</t>
    <phoneticPr fontId="2" type="noConversion"/>
  </si>
  <si>
    <t>說明：</t>
    <phoneticPr fontId="2" type="noConversion"/>
  </si>
  <si>
    <t>說明:</t>
    <phoneticPr fontId="2" type="noConversion"/>
  </si>
  <si>
    <t>承辦人核章：                                主任核章：                               校長核章：</t>
    <phoneticPr fontId="2" type="noConversion"/>
  </si>
  <si>
    <t>特殊情形生縣府吸收(第四類)</t>
    <phoneticPr fontId="2" type="noConversion"/>
  </si>
  <si>
    <t>承辦人核章：　　　　　</t>
    <phoneticPr fontId="2" type="noConversion"/>
  </si>
  <si>
    <t>會計核章：</t>
    <phoneticPr fontId="2" type="noConversion"/>
  </si>
  <si>
    <t>校長核章：</t>
    <phoneticPr fontId="2" type="noConversion"/>
  </si>
  <si>
    <r>
      <t>「學校屬性」請註明「</t>
    </r>
    <r>
      <rPr>
        <b/>
        <sz val="11"/>
        <rFont val="標楷體"/>
        <family val="4"/>
        <charset val="136"/>
      </rPr>
      <t>一般</t>
    </r>
    <r>
      <rPr>
        <sz val="11"/>
        <rFont val="標楷體"/>
        <family val="4"/>
        <charset val="136"/>
      </rPr>
      <t>」、「</t>
    </r>
    <r>
      <rPr>
        <b/>
        <sz val="11"/>
        <rFont val="標楷體"/>
        <family val="4"/>
        <charset val="136"/>
      </rPr>
      <t>偏遠</t>
    </r>
    <r>
      <rPr>
        <sz val="11"/>
        <rFont val="標楷體"/>
        <family val="4"/>
        <charset val="136"/>
      </rPr>
      <t>」或「</t>
    </r>
    <r>
      <rPr>
        <b/>
        <sz val="11"/>
        <rFont val="標楷體"/>
        <family val="4"/>
        <charset val="136"/>
      </rPr>
      <t>特偏</t>
    </r>
    <r>
      <rPr>
        <sz val="11"/>
        <rFont val="標楷體"/>
        <family val="4"/>
        <charset val="136"/>
      </rPr>
      <t>」地區。（請參考附件四學校代號暨類型表）。</t>
    </r>
    <phoneticPr fontId="2" type="noConversion"/>
  </si>
  <si>
    <r>
      <t xml:space="preserve">低收入戶、身心障礙、原住民及情況特殊學生應持有證明文件，相關證明留校備查，並於申請補助經費時檢附佐證文件。補助學生身份別不重複填報為原則，請以 </t>
    </r>
    <r>
      <rPr>
        <b/>
        <sz val="11"/>
        <rFont val="標楷體"/>
        <family val="4"/>
        <charset val="136"/>
      </rPr>
      <t>1.低收入戶 2.身心障礙(持有身心障礙手冊) 3.原住民 4.情況特殊</t>
    </r>
    <r>
      <rPr>
        <sz val="11"/>
        <rFont val="標楷體"/>
        <family val="4"/>
        <charset val="136"/>
      </rPr>
      <t>之排列序位。</t>
    </r>
    <phoneticPr fontId="2" type="noConversion"/>
  </si>
  <si>
    <t>混合編班係指跨年段編班，例如：中、高年級混合編班，或低、中、高年級混合編班等類似方式。若有混合編班情形，請於混合編班欄位填入開班數，勿在其他年段的開班數重複填入； 若無混合編班情形，請填入「0」。</t>
    <phoneticPr fontId="2" type="noConversion"/>
  </si>
  <si>
    <t>每週節數欄位的「中午放學」係指下午無正規課程，即所謂的上"半天"；「下午放學」係指下午第5堂課起，至少上了學校1節或2節正式課程，而在16:00前放學。</t>
    <phoneticPr fontId="2" type="noConversion"/>
  </si>
  <si>
    <t>學校或受託人「依規定吸納數」指依「兒童課後照顧服務班與中心設立及管理辦法」第7條第4項規定，學校或受委託人每招收學生20人，應自行負擔1名低收入戶、身心障礙或原住民學生減免之費用。</t>
    <phoneticPr fontId="2" type="noConversion"/>
  </si>
  <si>
    <t>一、</t>
    <phoneticPr fontId="2" type="noConversion"/>
  </si>
  <si>
    <t>二、</t>
    <phoneticPr fontId="2" type="noConversion"/>
  </si>
  <si>
    <t>三、</t>
    <phoneticPr fontId="2" type="noConversion"/>
  </si>
  <si>
    <t>四、</t>
    <phoneticPr fontId="2" type="noConversion"/>
  </si>
  <si>
    <t>低收入戶、身心障礙、原住民免繳之費用，請依序由「學校或受託人(1)依規定吸納，(2)30%行政費調整勻支」優先處理。倘有不足，再由縣市自籌與中央共同分攤補助。</t>
    <phoneticPr fontId="2" type="noConversion"/>
  </si>
  <si>
    <t>七、</t>
    <phoneticPr fontId="2" type="noConversion"/>
  </si>
  <si>
    <t>二、</t>
    <phoneticPr fontId="2" type="noConversion"/>
  </si>
  <si>
    <t>三、</t>
    <phoneticPr fontId="2" type="noConversion"/>
  </si>
  <si>
    <t>四、</t>
    <phoneticPr fontId="2" type="noConversion"/>
  </si>
  <si>
    <t>五、</t>
    <phoneticPr fontId="2" type="noConversion"/>
  </si>
  <si>
    <t>六、</t>
    <phoneticPr fontId="2" type="noConversion"/>
  </si>
  <si>
    <t>「學校代號」請參閱「附件四-學校代號暨類型表」，例：明禮國小--代號 601。</t>
    <phoneticPr fontId="2" type="noConversion"/>
  </si>
  <si>
    <t>學校代號暨類型表</t>
    <phoneticPr fontId="2" type="noConversion"/>
  </si>
  <si>
    <t>國小附件四</t>
    <phoneticPr fontId="2" type="noConversion"/>
  </si>
  <si>
    <t>代號</t>
    <phoneticPr fontId="2" type="noConversion"/>
  </si>
  <si>
    <t>學校</t>
    <phoneticPr fontId="2" type="noConversion"/>
  </si>
  <si>
    <t>身心障礙</t>
    <phoneticPr fontId="2" type="noConversion"/>
  </si>
  <si>
    <t>特殊情形</t>
    <phoneticPr fontId="2" type="noConversion"/>
  </si>
  <si>
    <t>學生數合計</t>
    <phoneticPr fontId="2" type="noConversion"/>
  </si>
  <si>
    <t>上課週數</t>
    <phoneticPr fontId="2" type="noConversion"/>
  </si>
  <si>
    <t>上課月數</t>
    <phoneticPr fontId="2" type="noConversion"/>
  </si>
  <si>
    <t>每月鐘點費</t>
    <phoneticPr fontId="2" type="noConversion"/>
  </si>
  <si>
    <t>每月行政費</t>
    <phoneticPr fontId="2" type="noConversion"/>
  </si>
  <si>
    <t>每月外聘
勞健保、勞退費</t>
    <phoneticPr fontId="2" type="noConversion"/>
  </si>
  <si>
    <t>一般生收費(第五類)下限</t>
    <phoneticPr fontId="2" type="noConversion"/>
  </si>
  <si>
    <t>一般生收費(第五類)上限</t>
    <phoneticPr fontId="2" type="noConversion"/>
  </si>
  <si>
    <t>每班支出</t>
    <phoneticPr fontId="2" type="noConversion"/>
  </si>
  <si>
    <t>每週補助
自費生節數</t>
    <phoneticPr fontId="2" type="noConversion"/>
  </si>
  <si>
    <t>本表格針對縣內所有公立國民小學進行調查填報。開班數以「班」為單位，每週節數以「節」為單位，請以最符合實際執行形之辦理時段擇一欄選填，並請填入阿拉伯數字，勿填國字。</t>
    <phoneticPr fontId="2" type="noConversion"/>
  </si>
  <si>
    <t>華大附小</t>
    <phoneticPr fontId="2" type="noConversion"/>
  </si>
  <si>
    <t>海星國小</t>
    <phoneticPr fontId="2" type="noConversion"/>
  </si>
  <si>
    <t>慈濟附小</t>
    <phoneticPr fontId="2" type="noConversion"/>
  </si>
  <si>
    <t>低收入戶
學生人數</t>
    <phoneticPr fontId="2" type="noConversion"/>
  </si>
  <si>
    <t>申請教育部補助金額</t>
    <phoneticPr fontId="2" type="noConversion"/>
  </si>
  <si>
    <t>受委託人或學校依規定吸納數（招收學生20人，須自行負擔1位三類學生減免之費用）</t>
    <phoneticPr fontId="2" type="noConversion"/>
  </si>
  <si>
    <t>前項三類應繳交費用數</t>
    <phoneticPr fontId="2" type="noConversion"/>
  </si>
  <si>
    <t>女</t>
    <phoneticPr fontId="2" type="noConversion"/>
  </si>
  <si>
    <t>申請本府補助金額</t>
    <phoneticPr fontId="2" type="noConversion"/>
  </si>
  <si>
    <t>第四類學生補助金額</t>
    <phoneticPr fontId="2" type="noConversion"/>
  </si>
  <si>
    <t>前三類學生補助金額</t>
    <phoneticPr fontId="2" type="noConversion"/>
  </si>
  <si>
    <t>自費學生參加數</t>
    <phoneticPr fontId="2" type="noConversion"/>
  </si>
  <si>
    <t>自費生補助金額</t>
    <phoneticPr fontId="2" type="noConversion"/>
  </si>
  <si>
    <t>單位：人數</t>
    <phoneticPr fontId="2" type="noConversion"/>
  </si>
  <si>
    <t>全校參加課後輔導學生數</t>
    <phoneticPr fontId="2" type="noConversion"/>
  </si>
  <si>
    <t>行政費</t>
    <phoneticPr fontId="2" type="noConversion"/>
  </si>
  <si>
    <t>勞退費</t>
    <phoneticPr fontId="2" type="noConversion"/>
  </si>
  <si>
    <t>自費生自費</t>
    <phoneticPr fontId="2" type="noConversion"/>
  </si>
  <si>
    <t>主任核章：</t>
    <phoneticPr fontId="2" type="noConversion"/>
  </si>
  <si>
    <t>低年級</t>
    <phoneticPr fontId="2" type="noConversion"/>
  </si>
  <si>
    <t>高年級</t>
    <phoneticPr fontId="2" type="noConversion"/>
  </si>
  <si>
    <t>勞健保費</t>
    <phoneticPr fontId="2" type="noConversion"/>
  </si>
  <si>
    <t>學校吸收人數</t>
    <phoneticPr fontId="2" type="noConversion"/>
  </si>
  <si>
    <t>原住民</t>
    <phoneticPr fontId="2" type="noConversion"/>
  </si>
  <si>
    <t>代號</t>
    <phoneticPr fontId="2" type="noConversion"/>
  </si>
  <si>
    <t>身心障礙</t>
  </si>
  <si>
    <t>特殊情形</t>
  </si>
  <si>
    <t>姓名</t>
    <phoneticPr fontId="2" type="noConversion"/>
  </si>
  <si>
    <t>男</t>
    <phoneticPr fontId="2" type="noConversion"/>
  </si>
  <si>
    <t>女</t>
    <phoneticPr fontId="2" type="noConversion"/>
  </si>
  <si>
    <t>原住民</t>
    <phoneticPr fontId="2" type="noConversion"/>
  </si>
  <si>
    <t>自費生</t>
    <phoneticPr fontId="2" type="noConversion"/>
  </si>
  <si>
    <t>年級</t>
    <phoneticPr fontId="2" type="noConversion"/>
  </si>
  <si>
    <t>班級</t>
    <phoneticPr fontId="2" type="noConversion"/>
  </si>
  <si>
    <t>原班級</t>
    <phoneticPr fontId="2" type="noConversion"/>
  </si>
  <si>
    <r>
      <t>全校參加課後照顧服務學生中具備外籍配偶子女</t>
    </r>
    <r>
      <rPr>
        <sz val="9"/>
        <rFont val="標楷體"/>
        <family val="4"/>
        <charset val="136"/>
      </rPr>
      <t>(含大陸籍)</t>
    </r>
    <r>
      <rPr>
        <sz val="11"/>
        <rFont val="標楷體"/>
        <family val="4"/>
        <charset val="136"/>
      </rPr>
      <t>身分人數</t>
    </r>
    <phoneticPr fontId="2" type="noConversion"/>
  </si>
  <si>
    <t>具備外籍配偶子女(含大陸籍)身分</t>
    <phoneticPr fontId="2" type="noConversion"/>
  </si>
  <si>
    <t>低收入戶</t>
    <phoneticPr fontId="2" type="noConversion"/>
  </si>
  <si>
    <t>參加身份
(擇一身份填寫)</t>
    <phoneticPr fontId="2" type="noConversion"/>
  </si>
  <si>
    <t>第1款</t>
    <phoneticPr fontId="2" type="noConversion"/>
  </si>
  <si>
    <t>科任</t>
    <phoneticPr fontId="2" type="noConversion"/>
  </si>
  <si>
    <t>姓別</t>
    <phoneticPr fontId="2" type="noConversion"/>
  </si>
  <si>
    <t>一般自費生</t>
    <phoneticPr fontId="2" type="noConversion"/>
  </si>
  <si>
    <t>編號</t>
    <phoneticPr fontId="2" type="noConversion"/>
  </si>
  <si>
    <t>編號</t>
    <phoneticPr fontId="2" type="noConversion"/>
  </si>
  <si>
    <t>第2款</t>
    <phoneticPr fontId="2" type="noConversion"/>
  </si>
  <si>
    <t>中年級</t>
    <phoneticPr fontId="2" type="noConversion"/>
  </si>
  <si>
    <t>第4款</t>
    <phoneticPr fontId="2" type="noConversion"/>
  </si>
  <si>
    <t>原住民
師資</t>
    <phoneticPr fontId="2" type="noConversion"/>
  </si>
  <si>
    <t>姓名</t>
    <phoneticPr fontId="2" type="noConversion"/>
  </si>
  <si>
    <t>第3款</t>
    <phoneticPr fontId="2" type="noConversion"/>
  </si>
  <si>
    <t>高年級</t>
    <phoneticPr fontId="2" type="noConversion"/>
  </si>
  <si>
    <t>低年級</t>
    <phoneticPr fontId="2" type="noConversion"/>
  </si>
  <si>
    <r>
      <t xml:space="preserve">依據「兒童課後照顧服務班與中心設立及管理辦法」第23條第1項
</t>
    </r>
    <r>
      <rPr>
        <b/>
        <sz val="12"/>
        <color indexed="8"/>
        <rFont val="標楷體"/>
        <family val="4"/>
        <charset val="136"/>
      </rPr>
      <t>(擇一款填寫)</t>
    </r>
    <phoneticPr fontId="2" type="noConversion"/>
  </si>
  <si>
    <t>第5款</t>
    <phoneticPr fontId="2" type="noConversion"/>
  </si>
  <si>
    <t>師資類別</t>
    <phoneticPr fontId="2" type="noConversion"/>
  </si>
  <si>
    <t>性別</t>
    <phoneticPr fontId="2" type="noConversion"/>
  </si>
  <si>
    <t>女</t>
    <phoneticPr fontId="2" type="noConversion"/>
  </si>
  <si>
    <t>男</t>
    <phoneticPr fontId="2" type="noConversion"/>
  </si>
  <si>
    <t>一般
師資</t>
    <phoneticPr fontId="2" type="noConversion"/>
  </si>
  <si>
    <t>身心障礙
學生人數</t>
    <phoneticPr fontId="2" type="noConversion"/>
  </si>
  <si>
    <t>非山非市</t>
  </si>
  <si>
    <t>極偏</t>
  </si>
  <si>
    <t>--</t>
    <phoneticPr fontId="2" type="noConversion"/>
  </si>
  <si>
    <t>班別名稱</t>
    <phoneticPr fontId="2" type="noConversion"/>
  </si>
  <si>
    <t>班別</t>
    <phoneticPr fontId="2" type="noConversion"/>
  </si>
  <si>
    <t>課後學習</t>
    <phoneticPr fontId="2" type="noConversion"/>
  </si>
  <si>
    <t>課後照顧</t>
    <phoneticPr fontId="2" type="noConversion"/>
  </si>
  <si>
    <t>學生身分</t>
    <phoneticPr fontId="2" type="noConversion"/>
  </si>
  <si>
    <t>平均每生每月收費</t>
    <phoneticPr fontId="2" type="noConversion"/>
  </si>
  <si>
    <t>外聘服務人員勞健保費</t>
    <phoneticPr fontId="2" type="noConversion"/>
  </si>
  <si>
    <t>外聘服務人員勞退金</t>
    <phoneticPr fontId="2" type="noConversion"/>
  </si>
  <si>
    <t>自費生總計補助經費</t>
    <phoneticPr fontId="2" type="noConversion"/>
  </si>
  <si>
    <t>總補助金額</t>
    <phoneticPr fontId="2" type="noConversion"/>
  </si>
  <si>
    <t>教育部補助款 +</t>
    <phoneticPr fontId="2" type="noConversion"/>
  </si>
  <si>
    <t>教育處補助 -</t>
    <phoneticPr fontId="2" type="noConversion"/>
  </si>
  <si>
    <t>班別名稱</t>
    <phoneticPr fontId="2" type="noConversion"/>
  </si>
  <si>
    <t>開辦班級</t>
    <phoneticPr fontId="2" type="noConversion"/>
  </si>
  <si>
    <t>中年級</t>
    <phoneticPr fontId="2" type="noConversion"/>
  </si>
  <si>
    <t>混合班</t>
    <phoneticPr fontId="2" type="noConversion"/>
  </si>
  <si>
    <t>總班級數</t>
    <phoneticPr fontId="2" type="noConversion"/>
  </si>
  <si>
    <t>低年級開班數</t>
    <phoneticPr fontId="2" type="noConversion"/>
  </si>
  <si>
    <t>中年級開班數</t>
    <phoneticPr fontId="2" type="noConversion"/>
  </si>
  <si>
    <t>高年級開班數</t>
    <phoneticPr fontId="2" type="noConversion"/>
  </si>
  <si>
    <t>混合編班開班數</t>
    <phoneticPr fontId="2" type="noConversion"/>
  </si>
  <si>
    <t>開班數合計</t>
    <phoneticPr fontId="2" type="noConversion"/>
  </si>
  <si>
    <t>開辦節數(單位：節)</t>
    <phoneticPr fontId="2" type="noConversion"/>
  </si>
  <si>
    <t>全校參加課後照顧學生數(單位：人)</t>
    <phoneticPr fontId="2" type="noConversion"/>
  </si>
  <si>
    <t>低收入戶學生人數</t>
    <phoneticPr fontId="2" type="noConversion"/>
  </si>
  <si>
    <t>身心障礙學生人數</t>
    <phoneticPr fontId="2" type="noConversion"/>
  </si>
  <si>
    <t>原住民學生人數</t>
    <phoneticPr fontId="2" type="noConversion"/>
  </si>
  <si>
    <t>情況特殊學生人數</t>
    <phoneticPr fontId="2" type="noConversion"/>
  </si>
  <si>
    <t>辦理學生數(單位：人)</t>
    <phoneticPr fontId="2" type="noConversion"/>
  </si>
  <si>
    <t>補助學生數
(單位：人)</t>
    <phoneticPr fontId="2" type="noConversion"/>
  </si>
  <si>
    <t>原住民師資</t>
    <phoneticPr fontId="2" type="noConversion"/>
  </si>
  <si>
    <t>一般師資</t>
    <phoneticPr fontId="2" type="noConversion"/>
  </si>
  <si>
    <t xml:space="preserve">課後服務人員性別 </t>
    <phoneticPr fontId="2" type="noConversion"/>
  </si>
  <si>
    <t>「兒童課後照顧服務班與中心設立及管理辦法」第23條第1項第1至5款人數</t>
    <phoneticPr fontId="2" type="noConversion"/>
  </si>
  <si>
    <t>各年段課後照顧班(融合班)開辦班數(單位：班)</t>
    <phoneticPr fontId="2" type="noConversion"/>
  </si>
  <si>
    <t>課後照顧服務人員身份類別(單位:人)</t>
    <phoneticPr fontId="2" type="noConversion"/>
  </si>
  <si>
    <t>編制內教師</t>
    <phoneticPr fontId="2" type="noConversion"/>
  </si>
  <si>
    <t>編制外教師</t>
    <phoneticPr fontId="2" type="noConversion"/>
  </si>
  <si>
    <t>學生年級性別</t>
    <phoneticPr fontId="2" type="noConversion"/>
  </si>
  <si>
    <t>低收入戶、身心障礙、原住民</t>
    <phoneticPr fontId="2" type="noConversion"/>
  </si>
  <si>
    <t>情況特殊學生、自費生</t>
    <phoneticPr fontId="2" type="noConversion"/>
  </si>
  <si>
    <t>260
鐘點費差額60元</t>
    <phoneticPr fontId="2" type="noConversion"/>
  </si>
  <si>
    <t>承辦人電話：                               承辦人信箱：</t>
    <phoneticPr fontId="2" type="noConversion"/>
  </si>
  <si>
    <t>=</t>
    <phoneticPr fontId="2" type="noConversion"/>
  </si>
  <si>
    <t>性別</t>
    <phoneticPr fontId="2" type="noConversion"/>
  </si>
  <si>
    <t>類別(原)</t>
    <phoneticPr fontId="2" type="noConversion"/>
  </si>
  <si>
    <t>類別(款)</t>
    <phoneticPr fontId="2" type="noConversion"/>
  </si>
  <si>
    <t>檢核</t>
    <phoneticPr fontId="2" type="noConversion"/>
  </si>
  <si>
    <t>身份</t>
    <phoneticPr fontId="2" type="noConversion"/>
  </si>
  <si>
    <t>檢核</t>
    <phoneticPr fontId="2" type="noConversion"/>
  </si>
  <si>
    <t>邱怡如</t>
  </si>
  <si>
    <t>甲</t>
  </si>
  <si>
    <t>乙</t>
  </si>
  <si>
    <t>低年級1班</t>
    <phoneticPr fontId="2" type="noConversion"/>
  </si>
  <si>
    <t>低年級2班</t>
    <phoneticPr fontId="2" type="noConversion"/>
  </si>
  <si>
    <t>低年級3班</t>
    <phoneticPr fontId="2" type="noConversion"/>
  </si>
  <si>
    <t>國小附件五     108學年度第1學期課後輔導經費申請表</t>
    <phoneticPr fontId="2" type="noConversion"/>
  </si>
  <si>
    <t>花蓮縣108學年度第1學期國民小學辦理課後輔導
低收入戶、身心障礙、原住民及情況特殊學生參加費用調查表</t>
    <phoneticPr fontId="2" type="noConversion"/>
  </si>
  <si>
    <r>
      <t>花蓮縣108學年度第1學期國民小學課後輔導辦理情形調查表(二)
國小課後照顧班(</t>
    </r>
    <r>
      <rPr>
        <b/>
        <sz val="14"/>
        <color indexed="8"/>
        <rFont val="標楷體"/>
        <family val="4"/>
        <charset val="136"/>
      </rPr>
      <t>融合班</t>
    </r>
    <r>
      <rPr>
        <b/>
        <sz val="14"/>
        <color indexed="8"/>
        <rFont val="標楷體"/>
        <family val="4"/>
        <charset val="136"/>
      </rPr>
      <t>)</t>
    </r>
    <r>
      <rPr>
        <b/>
        <sz val="14"/>
        <color indexed="8"/>
        <rFont val="標楷體"/>
        <family val="4"/>
        <charset val="136"/>
      </rPr>
      <t>辦理情形調查表</t>
    </r>
    <r>
      <rPr>
        <b/>
        <sz val="14"/>
        <color indexed="8"/>
        <rFont val="標楷體"/>
        <family val="4"/>
        <charset val="136"/>
      </rPr>
      <t>(</t>
    </r>
    <r>
      <rPr>
        <b/>
        <sz val="14"/>
        <color indexed="8"/>
        <rFont val="標楷體"/>
        <family val="4"/>
        <charset val="136"/>
      </rPr>
      <t>開辦班數、人數、師資</t>
    </r>
    <r>
      <rPr>
        <b/>
        <sz val="14"/>
        <color indexed="8"/>
        <rFont val="標楷體"/>
        <family val="4"/>
        <charset val="136"/>
      </rPr>
      <t>)</t>
    </r>
    <phoneticPr fontId="2" type="noConversion"/>
  </si>
  <si>
    <t>108學年度
第1學期
總班級節數</t>
    <phoneticPr fontId="2" type="noConversion"/>
  </si>
  <si>
    <r>
      <t>108</t>
    </r>
    <r>
      <rPr>
        <sz val="8"/>
        <color indexed="8"/>
        <rFont val="標楷體"/>
        <family val="4"/>
        <charset val="136"/>
      </rPr>
      <t>年</t>
    </r>
    <r>
      <rPr>
        <sz val="8"/>
        <color indexed="8"/>
        <rFont val="標楷體"/>
        <family val="4"/>
        <charset val="136"/>
      </rPr>
      <t>7</t>
    </r>
    <r>
      <rPr>
        <sz val="8"/>
        <color indexed="8"/>
        <rFont val="標楷體"/>
        <family val="4"/>
        <charset val="136"/>
      </rPr>
      <t>月 修正</t>
    </r>
    <phoneticPr fontId="2" type="noConversion"/>
  </si>
  <si>
    <t>=</t>
    <phoneticPr fontId="2" type="noConversion"/>
  </si>
  <si>
    <t>每週節數(4點前)</t>
    <phoneticPr fontId="2" type="noConversion"/>
  </si>
  <si>
    <t>每週節數(4點後)</t>
    <phoneticPr fontId="2" type="noConversion"/>
  </si>
  <si>
    <t>260鐘點費(4點前)</t>
    <phoneticPr fontId="2" type="noConversion"/>
  </si>
  <si>
    <t>320鐘點費(4點後)</t>
    <phoneticPr fontId="2" type="noConversion"/>
  </si>
  <si>
    <t>260鐘點差額60元(4點前)+</t>
    <phoneticPr fontId="2" type="noConversion"/>
  </si>
  <si>
    <t>260
鐘點費
(4點前)</t>
    <phoneticPr fontId="2" type="noConversion"/>
  </si>
  <si>
    <t>320
鐘點費
(4點後)</t>
    <phoneticPr fontId="2" type="noConversion"/>
  </si>
  <si>
    <t>中年級1班</t>
    <phoneticPr fontId="2" type="noConversion"/>
  </si>
  <si>
    <t>參加班級
(不需輸入)</t>
    <phoneticPr fontId="2" type="noConversion"/>
  </si>
  <si>
    <t>填上開課
附件一之1
班級編號</t>
    <phoneticPr fontId="2" type="noConversion"/>
  </si>
  <si>
    <t>國小附件一之1    108學年度第1學期課後輔導開辦班級名單</t>
    <phoneticPr fontId="2" type="noConversion"/>
  </si>
  <si>
    <t>國小附件一之2    108學年度第1學期課後輔導參加學生名單</t>
    <phoneticPr fontId="2" type="noConversion"/>
  </si>
  <si>
    <t>國小附件一之3   108學年度第1學期課後輔導授課教師名單</t>
    <phoneticPr fontId="2" type="noConversion"/>
  </si>
  <si>
    <t>上班時間節數(4點前)</t>
    <phoneticPr fontId="2" type="noConversion"/>
  </si>
  <si>
    <t>非上班時間節數(4點後)</t>
    <phoneticPr fontId="2" type="noConversion"/>
  </si>
  <si>
    <r>
      <t xml:space="preserve">是否為
</t>
    </r>
    <r>
      <rPr>
        <b/>
        <sz val="14"/>
        <rFont val="標楷體"/>
        <family val="4"/>
        <charset val="136"/>
      </rPr>
      <t>編制內教師</t>
    </r>
    <r>
      <rPr>
        <sz val="12"/>
        <rFont val="標楷體"/>
        <family val="4"/>
        <charset val="136"/>
      </rPr>
      <t xml:space="preserve">
(編制外教師會由左列師資減編制內教師算得)</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</si>
</sst>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3" formatCode="_-* #,##0.00_-;\-* #,##0.00_-;_-* &quot;-&quot;??_-;_-@_-"/>
    <numFmt numFmtId="176" formatCode="#,##0_ "/>
    <numFmt numFmtId="177" formatCode="#,##0_);[Red]\(#,##0\)"/>
    <numFmt numFmtId="178" formatCode="0_ "/>
  </numFmts>
  <fonts count="73">
    <font>
      <sz val="12"/>
      <name val="新細明體"/>
      <family val="1"/>
      <charset val="136"/>
    </font>
    <font>
      <sz val="12"/>
      <name val="新細明體"/>
      <family val="1"/>
      <charset val="136"/>
    </font>
    <font>
      <sz val="9"/>
      <name val="新細明體"/>
      <family val="1"/>
      <charset val="136"/>
    </font>
    <font>
      <sz val="10"/>
      <name val="新細明體"/>
      <family val="1"/>
      <charset val="136"/>
    </font>
    <font>
      <sz val="10"/>
      <name val="Times New Roman"/>
      <family val="1"/>
    </font>
    <font>
      <sz val="16"/>
      <name val="標楷體"/>
      <family val="4"/>
      <charset val="136"/>
    </font>
    <font>
      <sz val="12"/>
      <name val="標楷體"/>
      <family val="4"/>
      <charset val="136"/>
    </font>
    <font>
      <b/>
      <sz val="14"/>
      <name val="標楷體"/>
      <family val="4"/>
      <charset val="136"/>
    </font>
    <font>
      <sz val="14"/>
      <name val="標楷體"/>
      <family val="4"/>
      <charset val="136"/>
    </font>
    <font>
      <sz val="10"/>
      <name val="標楷體"/>
      <family val="4"/>
      <charset val="136"/>
    </font>
    <font>
      <b/>
      <sz val="12"/>
      <name val="標楷體"/>
      <family val="4"/>
      <charset val="136"/>
    </font>
    <font>
      <sz val="11"/>
      <name val="標楷體"/>
      <family val="4"/>
      <charset val="136"/>
    </font>
    <font>
      <sz val="11"/>
      <color indexed="8"/>
      <name val="新細明體"/>
      <family val="1"/>
      <charset val="136"/>
    </font>
    <font>
      <sz val="12"/>
      <color indexed="8"/>
      <name val="新細明體"/>
      <family val="1"/>
      <charset val="136"/>
    </font>
    <font>
      <sz val="11"/>
      <color indexed="9"/>
      <name val="新細明體"/>
      <family val="1"/>
      <charset val="136"/>
    </font>
    <font>
      <sz val="12"/>
      <color indexed="9"/>
      <name val="新細明體"/>
      <family val="1"/>
      <charset val="136"/>
    </font>
    <font>
      <sz val="11"/>
      <color indexed="20"/>
      <name val="新細明體"/>
      <family val="1"/>
      <charset val="136"/>
    </font>
    <font>
      <b/>
      <sz val="11"/>
      <color indexed="52"/>
      <name val="新細明體"/>
      <family val="1"/>
      <charset val="136"/>
    </font>
    <font>
      <b/>
      <sz val="11"/>
      <color indexed="9"/>
      <name val="新細明體"/>
      <family val="1"/>
      <charset val="136"/>
    </font>
    <font>
      <i/>
      <sz val="11"/>
      <color indexed="23"/>
      <name val="新細明體"/>
      <family val="1"/>
      <charset val="136"/>
    </font>
    <font>
      <sz val="11"/>
      <color indexed="17"/>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1"/>
      <color indexed="62"/>
      <name val="新細明體"/>
      <family val="1"/>
      <charset val="136"/>
    </font>
    <font>
      <sz val="11"/>
      <color indexed="52"/>
      <name val="新細明體"/>
      <family val="1"/>
      <charset val="136"/>
    </font>
    <font>
      <sz val="11"/>
      <color indexed="60"/>
      <name val="新細明體"/>
      <family val="1"/>
      <charset val="136"/>
    </font>
    <font>
      <b/>
      <sz val="11"/>
      <color indexed="63"/>
      <name val="新細明體"/>
      <family val="1"/>
      <charset val="136"/>
    </font>
    <font>
      <b/>
      <sz val="18"/>
      <color indexed="56"/>
      <name val="新細明體"/>
      <family val="1"/>
      <charset val="136"/>
    </font>
    <font>
      <b/>
      <sz val="11"/>
      <color indexed="8"/>
      <name val="新細明體"/>
      <family val="1"/>
      <charset val="136"/>
    </font>
    <font>
      <sz val="11"/>
      <color indexed="10"/>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indexed="8"/>
      <name val="標楷體"/>
      <family val="4"/>
      <charset val="136"/>
    </font>
    <font>
      <b/>
      <sz val="11"/>
      <name val="標楷體"/>
      <family val="4"/>
      <charset val="136"/>
    </font>
    <font>
      <sz val="10"/>
      <name val="細明體"/>
      <family val="3"/>
      <charset val="136"/>
    </font>
    <font>
      <b/>
      <sz val="14"/>
      <color indexed="8"/>
      <name val="標楷體"/>
      <family val="4"/>
      <charset val="136"/>
    </font>
    <font>
      <sz val="10"/>
      <color indexed="8"/>
      <name val="標楷體"/>
      <family val="4"/>
      <charset val="136"/>
    </font>
    <font>
      <sz val="9"/>
      <color indexed="8"/>
      <name val="標楷體"/>
      <family val="4"/>
      <charset val="136"/>
    </font>
    <font>
      <sz val="9"/>
      <name val="標楷體"/>
      <family val="4"/>
      <charset val="136"/>
    </font>
    <font>
      <sz val="8"/>
      <color indexed="8"/>
      <name val="標楷體"/>
      <family val="4"/>
      <charset val="136"/>
    </font>
    <font>
      <sz val="11"/>
      <color indexed="8"/>
      <name val="標楷體"/>
      <family val="4"/>
      <charset val="136"/>
    </font>
    <font>
      <b/>
      <sz val="11"/>
      <name val="新細明體"/>
      <family val="1"/>
      <charset val="136"/>
    </font>
    <font>
      <b/>
      <sz val="10"/>
      <name val="標楷體"/>
      <family val="4"/>
      <charset val="136"/>
    </font>
    <font>
      <b/>
      <sz val="16"/>
      <name val="標楷體"/>
      <family val="4"/>
      <charset val="136"/>
    </font>
    <font>
      <b/>
      <sz val="12"/>
      <color indexed="8"/>
      <name val="標楷體"/>
      <family val="4"/>
      <charset val="136"/>
    </font>
    <font>
      <sz val="9"/>
      <color indexed="81"/>
      <name val="Tahoma"/>
      <family val="2"/>
    </font>
    <font>
      <sz val="9"/>
      <color indexed="81"/>
      <name val="細明體"/>
      <family val="3"/>
      <charset val="136"/>
    </font>
    <font>
      <b/>
      <sz val="12"/>
      <color indexed="81"/>
      <name val="細明體"/>
      <family val="3"/>
      <charset val="136"/>
    </font>
    <font>
      <b/>
      <sz val="12"/>
      <color indexed="81"/>
      <name val="Tahoma"/>
      <family val="2"/>
    </font>
    <font>
      <sz val="12"/>
      <color indexed="81"/>
      <name val="Tahoma"/>
      <family val="2"/>
    </font>
    <font>
      <b/>
      <sz val="14"/>
      <color indexed="8"/>
      <name val="標楷體"/>
      <family val="4"/>
      <charset val="136"/>
    </font>
    <font>
      <sz val="8"/>
      <color indexed="8"/>
      <name val="標楷體"/>
      <family val="4"/>
      <charset val="136"/>
    </font>
    <font>
      <sz val="20"/>
      <name val="標楷體"/>
      <family val="4"/>
      <charset val="136"/>
    </font>
    <font>
      <b/>
      <sz val="24"/>
      <name val="標楷體"/>
      <family val="4"/>
      <charset val="136"/>
    </font>
    <font>
      <b/>
      <sz val="26"/>
      <name val="標楷體"/>
      <family val="4"/>
      <charset val="136"/>
    </font>
    <font>
      <b/>
      <sz val="9"/>
      <color indexed="81"/>
      <name val="細明體"/>
      <family val="3"/>
      <charset val="136"/>
    </font>
    <font>
      <sz val="10"/>
      <color indexed="81"/>
      <name val="細明體"/>
      <family val="3"/>
      <charset val="136"/>
    </font>
    <font>
      <b/>
      <sz val="10"/>
      <color indexed="81"/>
      <name val="Tahoma"/>
      <family val="2"/>
    </font>
    <font>
      <b/>
      <sz val="9"/>
      <name val="標楷體"/>
      <family val="4"/>
      <charset val="136"/>
    </font>
    <font>
      <b/>
      <sz val="16"/>
      <color indexed="81"/>
      <name val="細明體"/>
      <family val="3"/>
      <charset val="136"/>
    </font>
    <font>
      <b/>
      <sz val="16"/>
      <color indexed="81"/>
      <name val="Tahoma"/>
      <family val="2"/>
    </font>
    <font>
      <b/>
      <sz val="16"/>
      <color indexed="8"/>
      <name val="標楷體"/>
      <family val="4"/>
      <charset val="136"/>
    </font>
    <font>
      <sz val="12"/>
      <color theme="0"/>
      <name val="標楷體"/>
      <family val="4"/>
      <charset val="136"/>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51"/>
        <bgColor indexed="64"/>
      </patternFill>
    </fill>
    <fill>
      <patternFill patternType="solid">
        <fgColor indexed="44"/>
        <bgColor indexed="64"/>
      </patternFill>
    </fill>
    <fill>
      <patternFill patternType="solid">
        <fgColor indexed="47"/>
        <bgColor indexed="64"/>
      </patternFill>
    </fill>
    <fill>
      <patternFill patternType="solid">
        <fgColor indexed="50"/>
        <bgColor indexed="64"/>
      </patternFill>
    </fill>
    <fill>
      <patternFill patternType="solid">
        <fgColor indexed="9"/>
        <bgColor indexed="64"/>
      </patternFill>
    </fill>
    <fill>
      <patternFill patternType="solid">
        <fgColor indexed="4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48B88"/>
        <bgColor indexed="64"/>
      </patternFill>
    </fill>
    <fill>
      <patternFill patternType="solid">
        <fgColor theme="4" tint="0.39997558519241921"/>
        <bgColor indexed="64"/>
      </patternFill>
    </fill>
    <fill>
      <patternFill patternType="solid">
        <fgColor rgb="FFFFFF00"/>
        <bgColor indexed="64"/>
      </patternFill>
    </fill>
  </fills>
  <borders count="5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top style="thick">
        <color indexed="64"/>
      </top>
      <bottom/>
      <diagonal/>
    </border>
    <border>
      <left/>
      <right style="thick">
        <color indexed="64"/>
      </right>
      <top style="thick">
        <color indexed="64"/>
      </top>
      <bottom/>
      <diagonal/>
    </border>
    <border>
      <left style="thin">
        <color indexed="64"/>
      </left>
      <right/>
      <top style="thick">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n">
        <color indexed="64"/>
      </left>
      <right style="thick">
        <color indexed="64"/>
      </right>
      <top/>
      <bottom style="thin">
        <color indexed="64"/>
      </bottom>
      <diagonal/>
    </border>
    <border>
      <left style="thick">
        <color indexed="64"/>
      </left>
      <right style="thin">
        <color indexed="64"/>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n">
        <color indexed="64"/>
      </left>
      <right style="thick">
        <color indexed="64"/>
      </right>
      <top/>
      <bottom/>
      <diagonal/>
    </border>
    <border>
      <left style="thick">
        <color indexed="64"/>
      </left>
      <right/>
      <top/>
      <bottom style="thin">
        <color indexed="64"/>
      </bottom>
      <diagonal/>
    </border>
    <border>
      <left/>
      <right style="thick">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84">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6" fillId="3" borderId="0" applyNumberFormat="0" applyBorder="0" applyAlignment="0" applyProtection="0">
      <alignment vertical="center"/>
    </xf>
    <xf numFmtId="0" fontId="17" fillId="20" borderId="1" applyNumberFormat="0" applyAlignment="0" applyProtection="0">
      <alignment vertical="center"/>
    </xf>
    <xf numFmtId="0" fontId="18" fillId="21" borderId="2" applyNumberFormat="0" applyAlignment="0" applyProtection="0">
      <alignment vertical="center"/>
    </xf>
    <xf numFmtId="0" fontId="19" fillId="0" borderId="0" applyNumberFormat="0" applyFill="0" applyBorder="0" applyAlignment="0" applyProtection="0">
      <alignment vertical="center"/>
    </xf>
    <xf numFmtId="0" fontId="20" fillId="4" borderId="0" applyNumberFormat="0" applyBorder="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7" borderId="1" applyNumberFormat="0" applyAlignment="0" applyProtection="0">
      <alignment vertical="center"/>
    </xf>
    <xf numFmtId="0" fontId="25" fillId="0" borderId="6" applyNumberFormat="0" applyFill="0" applyAlignment="0" applyProtection="0">
      <alignment vertical="center"/>
    </xf>
    <xf numFmtId="0" fontId="26" fillId="22" borderId="0" applyNumberFormat="0" applyBorder="0" applyAlignment="0" applyProtection="0">
      <alignment vertical="center"/>
    </xf>
    <xf numFmtId="0" fontId="1" fillId="23" borderId="7" applyNumberFormat="0" applyFont="0" applyAlignment="0" applyProtection="0">
      <alignment vertical="center"/>
    </xf>
    <xf numFmtId="0" fontId="27" fillId="20" borderId="8" applyNumberFormat="0" applyAlignment="0" applyProtection="0">
      <alignment vertical="center"/>
    </xf>
    <xf numFmtId="0" fontId="28" fillId="0" borderId="0" applyNumberFormat="0" applyFill="0" applyBorder="0" applyAlignment="0" applyProtection="0">
      <alignment vertical="center"/>
    </xf>
    <xf numFmtId="0" fontId="29" fillId="0" borderId="9" applyNumberFormat="0" applyFill="0" applyAlignment="0" applyProtection="0">
      <alignment vertical="center"/>
    </xf>
    <xf numFmtId="0" fontId="30" fillId="0" borderId="0" applyNumberFormat="0" applyFill="0" applyBorder="0" applyAlignment="0" applyProtection="0">
      <alignment vertical="center"/>
    </xf>
    <xf numFmtId="43" fontId="1" fillId="0" borderId="0" applyFont="0" applyFill="0" applyBorder="0" applyAlignment="0" applyProtection="0"/>
    <xf numFmtId="0" fontId="31" fillId="22" borderId="0" applyNumberFormat="0" applyBorder="0" applyAlignment="0" applyProtection="0">
      <alignment vertical="center"/>
    </xf>
    <xf numFmtId="0" fontId="32" fillId="0" borderId="9" applyNumberFormat="0" applyFill="0" applyAlignment="0" applyProtection="0">
      <alignment vertical="center"/>
    </xf>
    <xf numFmtId="0" fontId="33" fillId="4" borderId="0" applyNumberFormat="0" applyBorder="0" applyAlignment="0" applyProtection="0">
      <alignment vertical="center"/>
    </xf>
    <xf numFmtId="0" fontId="34" fillId="20" borderId="1" applyNumberFormat="0" applyAlignment="0" applyProtection="0">
      <alignment vertical="center"/>
    </xf>
    <xf numFmtId="0" fontId="35" fillId="0" borderId="6" applyNumberFormat="0" applyFill="0" applyAlignment="0" applyProtection="0">
      <alignment vertical="center"/>
    </xf>
    <xf numFmtId="0" fontId="1" fillId="23" borderId="7" applyNumberFormat="0" applyFont="0" applyAlignment="0" applyProtection="0">
      <alignment vertical="center"/>
    </xf>
    <xf numFmtId="0" fontId="36" fillId="0" borderId="0" applyNumberFormat="0" applyFill="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28"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37" fillId="7" borderId="1" applyNumberFormat="0" applyAlignment="0" applyProtection="0">
      <alignment vertical="center"/>
    </xf>
    <xf numFmtId="0" fontId="38" fillId="20" borderId="8" applyNumberFormat="0" applyAlignment="0" applyProtection="0">
      <alignment vertical="center"/>
    </xf>
    <xf numFmtId="0" fontId="39" fillId="21" borderId="2" applyNumberFormat="0" applyAlignment="0" applyProtection="0">
      <alignment vertical="center"/>
    </xf>
    <xf numFmtId="0" fontId="40" fillId="3" borderId="0" applyNumberFormat="0" applyBorder="0" applyAlignment="0" applyProtection="0">
      <alignment vertical="center"/>
    </xf>
    <xf numFmtId="0" fontId="41" fillId="0" borderId="0" applyNumberFormat="0" applyFill="0" applyBorder="0" applyAlignment="0" applyProtection="0">
      <alignment vertical="center"/>
    </xf>
  </cellStyleXfs>
  <cellXfs count="343">
    <xf numFmtId="0" fontId="0" fillId="0" borderId="0" xfId="0"/>
    <xf numFmtId="0" fontId="8" fillId="0" borderId="0" xfId="0" applyFont="1"/>
    <xf numFmtId="0" fontId="10" fillId="24" borderId="10" xfId="0" applyFont="1" applyFill="1" applyBorder="1" applyAlignment="1">
      <alignment horizontal="center" wrapText="1"/>
    </xf>
    <xf numFmtId="0" fontId="6" fillId="24" borderId="10" xfId="0" applyFont="1" applyFill="1" applyBorder="1" applyAlignment="1">
      <alignment horizontal="center" wrapText="1"/>
    </xf>
    <xf numFmtId="0" fontId="6" fillId="0" borderId="10" xfId="0" applyFont="1" applyBorder="1" applyAlignment="1">
      <alignment horizontal="center" wrapText="1"/>
    </xf>
    <xf numFmtId="0" fontId="6" fillId="0" borderId="10" xfId="0" applyFont="1" applyBorder="1" applyAlignment="1">
      <alignment horizontal="center"/>
    </xf>
    <xf numFmtId="0" fontId="6" fillId="0" borderId="0" xfId="0" applyFont="1" applyBorder="1" applyAlignment="1">
      <alignment horizontal="center" vertical="top" wrapText="1"/>
    </xf>
    <xf numFmtId="0" fontId="11" fillId="0" borderId="10" xfId="0" applyFont="1" applyBorder="1" applyAlignment="1">
      <alignment horizontal="center" wrapText="1"/>
    </xf>
    <xf numFmtId="0" fontId="0" fillId="0" borderId="0" xfId="0" applyAlignment="1">
      <alignment vertical="center"/>
    </xf>
    <xf numFmtId="0" fontId="7" fillId="0" borderId="0" xfId="0" applyFont="1" applyAlignment="1">
      <alignment vertical="center"/>
    </xf>
    <xf numFmtId="0" fontId="6" fillId="0" borderId="0" xfId="0" applyFont="1"/>
    <xf numFmtId="0" fontId="6" fillId="0" borderId="0" xfId="0" applyFont="1" applyAlignment="1">
      <alignment shrinkToFit="1"/>
    </xf>
    <xf numFmtId="0" fontId="6" fillId="0" borderId="0" xfId="0" applyFont="1" applyAlignment="1">
      <alignment horizontal="center" shrinkToFit="1"/>
    </xf>
    <xf numFmtId="0" fontId="6" fillId="0" borderId="0" xfId="0" applyFont="1" applyAlignment="1">
      <alignment horizontal="center"/>
    </xf>
    <xf numFmtId="0" fontId="6" fillId="0" borderId="0" xfId="0" applyFont="1" applyAlignment="1" applyProtection="1">
      <alignment horizontal="center"/>
      <protection locked="0"/>
    </xf>
    <xf numFmtId="0" fontId="6" fillId="0" borderId="10" xfId="0" applyFont="1" applyBorder="1" applyAlignment="1" applyProtection="1">
      <alignment horizontal="center"/>
      <protection locked="0"/>
    </xf>
    <xf numFmtId="0" fontId="6" fillId="0" borderId="10" xfId="0" applyFont="1" applyBorder="1" applyAlignment="1" applyProtection="1">
      <alignment horizontal="center" shrinkToFit="1"/>
      <protection locked="0"/>
    </xf>
    <xf numFmtId="0" fontId="6" fillId="0" borderId="10" xfId="0" applyFont="1" applyBorder="1" applyAlignment="1" applyProtection="1">
      <alignment horizontal="center" vertical="center" textRotation="255"/>
      <protection locked="0"/>
    </xf>
    <xf numFmtId="0" fontId="6" fillId="0" borderId="0" xfId="0" applyFont="1" applyAlignment="1" applyProtection="1">
      <alignment horizontal="center" vertical="center" textRotation="255"/>
      <protection locked="0"/>
    </xf>
    <xf numFmtId="0" fontId="6" fillId="25" borderId="10" xfId="0" applyFont="1" applyFill="1" applyBorder="1" applyAlignment="1" applyProtection="1">
      <alignment horizontal="center" vertical="center" shrinkToFit="1"/>
    </xf>
    <xf numFmtId="0" fontId="6" fillId="25" borderId="10" xfId="0" applyFont="1" applyFill="1" applyBorder="1" applyAlignment="1" applyProtection="1">
      <alignment horizontal="center" vertical="center"/>
    </xf>
    <xf numFmtId="0" fontId="42" fillId="26" borderId="10" xfId="0" applyFont="1" applyFill="1" applyBorder="1" applyAlignment="1" applyProtection="1">
      <alignment horizontal="center" vertical="center" wrapText="1"/>
    </xf>
    <xf numFmtId="41" fontId="42" fillId="27" borderId="10" xfId="0" applyNumberFormat="1"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textRotation="255" wrapText="1"/>
    </xf>
    <xf numFmtId="0" fontId="42" fillId="28" borderId="10" xfId="0" applyFont="1" applyFill="1" applyBorder="1" applyAlignment="1" applyProtection="1">
      <alignment horizontal="center" vertical="center" textRotation="255" wrapText="1"/>
    </xf>
    <xf numFmtId="0" fontId="42" fillId="26" borderId="10" xfId="0" applyFont="1" applyFill="1" applyBorder="1" applyAlignment="1" applyProtection="1">
      <alignment horizontal="center" vertical="center" shrinkToFit="1"/>
    </xf>
    <xf numFmtId="0" fontId="42" fillId="27" borderId="10" xfId="0" applyFont="1" applyFill="1" applyBorder="1" applyAlignment="1" applyProtection="1">
      <alignment horizontal="center" vertical="center" shrinkToFit="1"/>
    </xf>
    <xf numFmtId="0" fontId="42" fillId="24" borderId="10" xfId="0" applyFont="1" applyFill="1" applyBorder="1" applyAlignment="1" applyProtection="1">
      <alignment horizontal="center" vertical="center" shrinkToFit="1"/>
    </xf>
    <xf numFmtId="0" fontId="42" fillId="28" borderId="10" xfId="0" applyFont="1" applyFill="1" applyBorder="1" applyAlignment="1" applyProtection="1">
      <alignment horizontal="center" vertical="center" shrinkToFit="1"/>
    </xf>
    <xf numFmtId="0" fontId="6" fillId="0" borderId="10" xfId="0" applyNumberFormat="1" applyFont="1" applyFill="1" applyBorder="1" applyAlignment="1" applyProtection="1">
      <alignment horizontal="center" vertical="center" shrinkToFit="1"/>
    </xf>
    <xf numFmtId="0" fontId="6" fillId="0" borderId="10" xfId="0" applyFont="1" applyFill="1" applyBorder="1" applyAlignment="1" applyProtection="1">
      <alignment horizontal="center" vertical="center" shrinkToFit="1"/>
    </xf>
    <xf numFmtId="41" fontId="6" fillId="29" borderId="10" xfId="0" applyNumberFormat="1" applyFont="1" applyFill="1" applyBorder="1" applyAlignment="1" applyProtection="1">
      <alignment vertical="center" shrinkToFit="1"/>
    </xf>
    <xf numFmtId="41" fontId="6" fillId="0" borderId="10" xfId="0" applyNumberFormat="1" applyFont="1" applyFill="1" applyBorder="1" applyAlignment="1" applyProtection="1">
      <alignment vertical="center" shrinkToFit="1"/>
    </xf>
    <xf numFmtId="0" fontId="6" fillId="0" borderId="10" xfId="0" applyNumberFormat="1" applyFont="1" applyBorder="1" applyAlignment="1" applyProtection="1">
      <alignment horizontal="right" vertical="center" wrapText="1"/>
    </xf>
    <xf numFmtId="0" fontId="6" fillId="0" borderId="11" xfId="0" applyFont="1" applyBorder="1" applyAlignment="1" applyProtection="1">
      <alignment horizontal="center" vertical="center" wrapText="1"/>
    </xf>
    <xf numFmtId="0" fontId="6" fillId="0" borderId="10" xfId="0" quotePrefix="1" applyFont="1" applyBorder="1" applyAlignment="1">
      <alignment horizontal="center" wrapText="1"/>
    </xf>
    <xf numFmtId="0" fontId="5" fillId="0" borderId="0" xfId="0" applyFont="1" applyFill="1" applyAlignment="1" applyProtection="1">
      <alignment vertical="center"/>
    </xf>
    <xf numFmtId="0" fontId="60" fillId="0" borderId="12" xfId="0" applyFont="1" applyBorder="1" applyAlignment="1" applyProtection="1">
      <alignment vertical="center"/>
    </xf>
    <xf numFmtId="0" fontId="6" fillId="0" borderId="0" xfId="0" applyFont="1" applyAlignment="1" applyProtection="1">
      <alignment horizontal="center" vertical="center" wrapText="1"/>
    </xf>
    <xf numFmtId="0" fontId="43" fillId="0" borderId="10"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41" fontId="6" fillId="0" borderId="0" xfId="0" applyNumberFormat="1" applyFont="1" applyBorder="1" applyAlignment="1" applyProtection="1">
      <alignment vertical="center" wrapText="1"/>
    </xf>
    <xf numFmtId="0" fontId="6" fillId="0" borderId="0" xfId="0" applyFont="1" applyBorder="1" applyAlignment="1" applyProtection="1">
      <alignment vertical="center" wrapText="1"/>
    </xf>
    <xf numFmtId="0" fontId="6" fillId="0" borderId="0" xfId="0" applyFont="1" applyAlignment="1" applyProtection="1">
      <alignment vertical="center" wrapText="1"/>
    </xf>
    <xf numFmtId="0" fontId="7" fillId="0" borderId="0" xfId="0" applyFont="1" applyAlignment="1" applyProtection="1">
      <alignment vertical="center" wrapText="1"/>
    </xf>
    <xf numFmtId="0" fontId="7" fillId="0" borderId="0"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11" fillId="0" borderId="0" xfId="0" applyFont="1" applyAlignment="1" applyProtection="1">
      <alignment horizontal="right" vertical="center" wrapText="1"/>
    </xf>
    <xf numFmtId="0" fontId="11" fillId="0" borderId="0" xfId="0" applyFont="1" applyAlignment="1" applyProtection="1">
      <alignment horizontal="justify" vertical="center" wrapText="1"/>
    </xf>
    <xf numFmtId="49" fontId="11" fillId="0" borderId="0" xfId="0" applyNumberFormat="1" applyFont="1" applyAlignment="1" applyProtection="1">
      <alignment horizontal="justify" vertical="center" wrapText="1"/>
    </xf>
    <xf numFmtId="41" fontId="11" fillId="0" borderId="0" xfId="0" applyNumberFormat="1" applyFont="1" applyAlignment="1" applyProtection="1">
      <alignment horizontal="justify" vertical="center" wrapText="1"/>
    </xf>
    <xf numFmtId="0" fontId="11" fillId="0" borderId="0" xfId="0" applyFont="1" applyAlignment="1" applyProtection="1">
      <alignment vertical="center" wrapText="1"/>
    </xf>
    <xf numFmtId="49" fontId="11" fillId="0" borderId="0" xfId="0" applyNumberFormat="1" applyFont="1" applyBorder="1" applyAlignment="1" applyProtection="1">
      <alignment horizontal="right" vertical="center" wrapText="1"/>
    </xf>
    <xf numFmtId="0" fontId="43" fillId="0" borderId="0" xfId="0" applyFont="1" applyAlignment="1" applyProtection="1">
      <alignment vertical="top" wrapText="1"/>
    </xf>
    <xf numFmtId="49" fontId="43" fillId="0" borderId="0" xfId="0" applyNumberFormat="1" applyFont="1" applyBorder="1" applyAlignment="1" applyProtection="1">
      <alignment horizontal="right" vertical="center" wrapText="1"/>
    </xf>
    <xf numFmtId="0" fontId="11" fillId="0" borderId="0" xfId="0" applyFont="1" applyAlignment="1" applyProtection="1">
      <alignment vertical="top" wrapText="1"/>
    </xf>
    <xf numFmtId="49" fontId="11" fillId="0" borderId="0" xfId="0" applyNumberFormat="1" applyFont="1" applyAlignment="1" applyProtection="1">
      <alignment horizontal="right" vertical="top"/>
    </xf>
    <xf numFmtId="0" fontId="11" fillId="0" borderId="0" xfId="0" applyFont="1" applyAlignment="1" applyProtection="1">
      <alignment vertical="top"/>
    </xf>
    <xf numFmtId="49" fontId="6" fillId="0" borderId="0" xfId="0" applyNumberFormat="1" applyFont="1" applyAlignment="1" applyProtection="1">
      <alignment horizontal="right" vertical="center" wrapText="1"/>
    </xf>
    <xf numFmtId="0" fontId="6" fillId="0" borderId="0" xfId="0" applyFont="1" applyAlignment="1" applyProtection="1">
      <alignment horizontal="left" vertical="center" wrapText="1"/>
    </xf>
    <xf numFmtId="41" fontId="6" fillId="0" borderId="0" xfId="0" applyNumberFormat="1" applyFont="1" applyAlignment="1" applyProtection="1">
      <alignment vertical="center" wrapText="1"/>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6" fillId="0" borderId="0" xfId="0" applyFont="1" applyAlignment="1" applyProtection="1">
      <alignment horizontal="center" vertical="center"/>
      <protection locked="0"/>
    </xf>
    <xf numFmtId="0" fontId="10" fillId="0" borderId="0" xfId="0" applyFont="1" applyBorder="1" applyAlignment="1" applyProtection="1">
      <alignment horizontal="center" vertical="center"/>
      <protection locked="0"/>
    </xf>
    <xf numFmtId="0" fontId="6" fillId="0" borderId="0" xfId="0" applyFont="1" applyBorder="1" applyAlignment="1" applyProtection="1">
      <alignment vertical="center"/>
      <protection locked="0"/>
    </xf>
    <xf numFmtId="0" fontId="6" fillId="0" borderId="0" xfId="0" applyFont="1" applyBorder="1" applyAlignment="1" applyProtection="1">
      <alignment horizontal="center" vertical="center"/>
      <protection locked="0"/>
    </xf>
    <xf numFmtId="41" fontId="10" fillId="0" borderId="0" xfId="0" applyNumberFormat="1" applyFont="1" applyBorder="1" applyAlignment="1" applyProtection="1">
      <alignment vertical="center"/>
      <protection locked="0"/>
    </xf>
    <xf numFmtId="0" fontId="10" fillId="0" borderId="0" xfId="0" applyFont="1" applyBorder="1" applyAlignment="1" applyProtection="1">
      <alignment vertical="center"/>
      <protection locked="0"/>
    </xf>
    <xf numFmtId="0" fontId="10" fillId="0" borderId="0" xfId="0" applyFont="1" applyAlignment="1" applyProtection="1">
      <alignment vertical="center"/>
      <protection locked="0"/>
    </xf>
    <xf numFmtId="0" fontId="6" fillId="0" borderId="0" xfId="0" applyFont="1" applyFill="1" applyBorder="1" applyAlignment="1" applyProtection="1">
      <alignment horizontal="center" vertical="center" shrinkToFi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right" vertical="center"/>
      <protection locked="0"/>
    </xf>
    <xf numFmtId="0" fontId="10" fillId="0" borderId="0" xfId="0" applyFont="1" applyAlignment="1" applyProtection="1">
      <alignment horizontal="left" vertical="center"/>
      <protection locked="0"/>
    </xf>
    <xf numFmtId="41" fontId="7" fillId="0" borderId="0" xfId="0" applyNumberFormat="1" applyFont="1" applyBorder="1" applyAlignment="1" applyProtection="1">
      <alignment vertical="center"/>
      <protection locked="0"/>
    </xf>
    <xf numFmtId="0" fontId="11" fillId="0" borderId="0" xfId="0" applyFont="1" applyBorder="1" applyAlignment="1" applyProtection="1">
      <alignment horizontal="distributed" vertical="center"/>
      <protection locked="0"/>
    </xf>
    <xf numFmtId="0" fontId="11" fillId="0" borderId="0" xfId="0" applyFont="1" applyBorder="1" applyAlignment="1" applyProtection="1">
      <alignment vertical="center"/>
      <protection locked="0"/>
    </xf>
    <xf numFmtId="49" fontId="11" fillId="0" borderId="0" xfId="0" applyNumberFormat="1" applyFont="1" applyAlignment="1" applyProtection="1">
      <alignment horizontal="right" vertical="top" wrapText="1"/>
      <protection locked="0"/>
    </xf>
    <xf numFmtId="0" fontId="6" fillId="0" borderId="0" xfId="0" applyFont="1" applyAlignment="1" applyProtection="1">
      <alignment vertical="top" wrapText="1"/>
      <protection locked="0"/>
    </xf>
    <xf numFmtId="49" fontId="50" fillId="0" borderId="0" xfId="0" applyNumberFormat="1" applyFont="1" applyAlignment="1" applyProtection="1">
      <alignment horizontal="right" vertical="top" wrapText="1"/>
      <protection locked="0"/>
    </xf>
    <xf numFmtId="49" fontId="6" fillId="0" borderId="0" xfId="0" applyNumberFormat="1" applyFont="1" applyAlignment="1" applyProtection="1">
      <alignment horizontal="right" vertical="top" wrapText="1"/>
      <protection locked="0"/>
    </xf>
    <xf numFmtId="0" fontId="3" fillId="0" borderId="0" xfId="0" applyFont="1" applyAlignment="1" applyProtection="1">
      <alignment vertical="center" wrapText="1"/>
      <protection locked="0"/>
    </xf>
    <xf numFmtId="0" fontId="4" fillId="0" borderId="0" xfId="0" applyFont="1" applyAlignment="1" applyProtection="1">
      <alignment vertical="center"/>
      <protection locked="0"/>
    </xf>
    <xf numFmtId="0" fontId="6" fillId="0" borderId="0" xfId="0" applyFont="1" applyAlignment="1" applyProtection="1">
      <alignment vertical="center"/>
    </xf>
    <xf numFmtId="0" fontId="6" fillId="0" borderId="0" xfId="0" applyFont="1" applyFill="1" applyAlignment="1" applyProtection="1">
      <alignment vertical="center"/>
    </xf>
    <xf numFmtId="0" fontId="6" fillId="0" borderId="0" xfId="0" applyFont="1" applyAlignment="1" applyProtection="1">
      <alignment horizontal="center" vertical="center"/>
    </xf>
    <xf numFmtId="0" fontId="11" fillId="0" borderId="10" xfId="0" applyFont="1" applyBorder="1" applyAlignment="1" applyProtection="1">
      <alignment horizontal="center" vertical="center" wrapText="1"/>
    </xf>
    <xf numFmtId="0" fontId="11" fillId="0" borderId="10" xfId="0" applyFont="1" applyBorder="1" applyAlignment="1" applyProtection="1">
      <alignment horizontal="center" vertical="center"/>
    </xf>
    <xf numFmtId="0" fontId="6" fillId="0" borderId="10" xfId="0" applyFont="1" applyBorder="1" applyAlignment="1" applyProtection="1">
      <alignment vertical="center" shrinkToFit="1"/>
    </xf>
    <xf numFmtId="0" fontId="6" fillId="29" borderId="10" xfId="0" applyFont="1" applyFill="1" applyBorder="1" applyAlignment="1" applyProtection="1">
      <alignment vertical="center" wrapText="1"/>
    </xf>
    <xf numFmtId="41" fontId="42" fillId="24" borderId="13" xfId="0" applyNumberFormat="1" applyFont="1" applyFill="1" applyBorder="1" applyAlignment="1" applyProtection="1">
      <alignment vertical="top" wrapText="1"/>
    </xf>
    <xf numFmtId="41" fontId="42" fillId="24" borderId="14" xfId="0" applyNumberFormat="1" applyFont="1" applyFill="1" applyBorder="1" applyAlignment="1" applyProtection="1">
      <alignment vertical="top" wrapText="1"/>
    </xf>
    <xf numFmtId="0" fontId="42" fillId="28" borderId="10" xfId="0" applyFont="1" applyFill="1" applyBorder="1" applyAlignment="1" applyProtection="1">
      <alignment horizontal="center" vertical="center" wrapText="1"/>
    </xf>
    <xf numFmtId="0" fontId="42" fillId="27" borderId="11" xfId="0" applyFont="1" applyFill="1" applyBorder="1" applyAlignment="1" applyProtection="1">
      <alignment horizontal="center" vertical="center" shrinkToFit="1"/>
    </xf>
    <xf numFmtId="0" fontId="42" fillId="24" borderId="15" xfId="0" applyFont="1" applyFill="1" applyBorder="1" applyAlignment="1" applyProtection="1">
      <alignment horizontal="center" vertical="center" wrapText="1"/>
    </xf>
    <xf numFmtId="0" fontId="46" fillId="31" borderId="10" xfId="0" applyFont="1" applyFill="1" applyBorder="1" applyAlignment="1" applyProtection="1">
      <alignment horizontal="center" vertical="center" wrapText="1"/>
    </xf>
    <xf numFmtId="0" fontId="46" fillId="31" borderId="16" xfId="0" applyFont="1" applyFill="1" applyBorder="1" applyAlignment="1" applyProtection="1">
      <alignment horizontal="center" vertical="center" wrapText="1"/>
    </xf>
    <xf numFmtId="41" fontId="42" fillId="24" borderId="15" xfId="0" applyNumberFormat="1" applyFont="1" applyFill="1" applyBorder="1" applyAlignment="1" applyProtection="1">
      <alignment vertical="top" wrapText="1"/>
    </xf>
    <xf numFmtId="41" fontId="42" fillId="24" borderId="16" xfId="0" applyNumberFormat="1" applyFont="1" applyFill="1" applyBorder="1" applyAlignment="1" applyProtection="1">
      <alignment vertical="top" wrapText="1"/>
    </xf>
    <xf numFmtId="0" fontId="42" fillId="32" borderId="16" xfId="0" applyFont="1" applyFill="1" applyBorder="1" applyAlignment="1" applyProtection="1">
      <alignment horizontal="center" vertical="center" wrapText="1"/>
    </xf>
    <xf numFmtId="0" fontId="47" fillId="32" borderId="16" xfId="0" applyFont="1" applyFill="1" applyBorder="1" applyAlignment="1" applyProtection="1">
      <alignment horizontal="center" vertical="center" wrapText="1"/>
    </xf>
    <xf numFmtId="0" fontId="46" fillId="32" borderId="16" xfId="0" applyFont="1" applyFill="1" applyBorder="1" applyAlignment="1" applyProtection="1">
      <alignment horizontal="center" vertical="center" wrapText="1"/>
    </xf>
    <xf numFmtId="0" fontId="46" fillId="33" borderId="16" xfId="0" applyFont="1" applyFill="1" applyBorder="1" applyAlignment="1" applyProtection="1">
      <alignment horizontal="center" vertical="center" wrapText="1"/>
    </xf>
    <xf numFmtId="0" fontId="46" fillId="34" borderId="16" xfId="0" applyFont="1" applyFill="1" applyBorder="1" applyAlignment="1" applyProtection="1">
      <alignment horizontal="center" vertical="center" wrapText="1"/>
    </xf>
    <xf numFmtId="0" fontId="46" fillId="31" borderId="17" xfId="0" applyFont="1" applyFill="1" applyBorder="1" applyAlignment="1" applyProtection="1">
      <alignment horizontal="center" vertical="center" wrapText="1"/>
    </xf>
    <xf numFmtId="0" fontId="46" fillId="31" borderId="15" xfId="0" applyFont="1" applyFill="1" applyBorder="1" applyAlignment="1" applyProtection="1">
      <alignment horizontal="center" vertical="center" wrapText="1"/>
    </xf>
    <xf numFmtId="0" fontId="46" fillId="31" borderId="18" xfId="0" applyFont="1" applyFill="1" applyBorder="1" applyAlignment="1" applyProtection="1">
      <alignment horizontal="center" vertical="center" wrapText="1"/>
    </xf>
    <xf numFmtId="0" fontId="6" fillId="28" borderId="16" xfId="0" applyFont="1" applyFill="1" applyBorder="1" applyAlignment="1" applyProtection="1">
      <alignment horizontal="center" vertical="center" shrinkToFit="1"/>
    </xf>
    <xf numFmtId="0" fontId="6" fillId="28" borderId="14" xfId="0" applyFont="1" applyFill="1" applyBorder="1" applyAlignment="1" applyProtection="1">
      <alignment vertical="center" shrinkToFit="1"/>
    </xf>
    <xf numFmtId="0" fontId="6" fillId="28" borderId="19" xfId="0" applyFont="1" applyFill="1" applyBorder="1" applyAlignment="1" applyProtection="1">
      <alignment horizontal="center" vertical="center" shrinkToFit="1"/>
    </xf>
    <xf numFmtId="0" fontId="42" fillId="27" borderId="16" xfId="0" applyFont="1" applyFill="1" applyBorder="1" applyAlignment="1" applyProtection="1">
      <alignment horizontal="center" vertical="center" shrinkToFit="1"/>
    </xf>
    <xf numFmtId="0" fontId="42" fillId="27" borderId="19" xfId="0" applyFont="1" applyFill="1" applyBorder="1" applyAlignment="1" applyProtection="1">
      <alignment horizontal="center" vertical="center" shrinkToFit="1"/>
    </xf>
    <xf numFmtId="0" fontId="42" fillId="28" borderId="16" xfId="0" applyFont="1" applyFill="1" applyBorder="1" applyAlignment="1" applyProtection="1">
      <alignment horizontal="center" vertical="center" shrinkToFit="1"/>
    </xf>
    <xf numFmtId="0" fontId="6" fillId="25" borderId="20" xfId="0" applyFont="1" applyFill="1" applyBorder="1" applyAlignment="1" applyProtection="1">
      <alignment horizontal="right" vertical="center" shrinkToFit="1"/>
    </xf>
    <xf numFmtId="0" fontId="42" fillId="26" borderId="20" xfId="0" applyFont="1" applyFill="1" applyBorder="1" applyAlignment="1" applyProtection="1">
      <alignment horizontal="center" vertical="center" shrinkToFit="1"/>
    </xf>
    <xf numFmtId="0" fontId="42" fillId="27" borderId="20" xfId="0" applyFont="1" applyFill="1" applyBorder="1" applyAlignment="1" applyProtection="1">
      <alignment horizontal="center" vertical="center" shrinkToFit="1"/>
    </xf>
    <xf numFmtId="0" fontId="42" fillId="27" borderId="21" xfId="0" applyFont="1" applyFill="1" applyBorder="1" applyAlignment="1" applyProtection="1">
      <alignment horizontal="center" vertical="center" shrinkToFit="1"/>
    </xf>
    <xf numFmtId="0" fontId="42" fillId="28" borderId="20" xfId="0" applyFont="1" applyFill="1" applyBorder="1" applyAlignment="1" applyProtection="1">
      <alignment horizontal="center" vertical="center" shrinkToFit="1"/>
    </xf>
    <xf numFmtId="0" fontId="42" fillId="31" borderId="22" xfId="0" applyFont="1" applyFill="1" applyBorder="1" applyAlignment="1" applyProtection="1">
      <alignment horizontal="center" vertical="center" shrinkToFit="1"/>
    </xf>
    <xf numFmtId="0" fontId="6" fillId="0" borderId="16" xfId="0" applyFont="1" applyBorder="1" applyAlignment="1" applyProtection="1">
      <alignment horizontal="center" vertical="center" shrinkToFit="1"/>
      <protection locked="0"/>
    </xf>
    <xf numFmtId="0" fontId="42" fillId="31" borderId="16" xfId="0" applyFont="1" applyFill="1" applyBorder="1" applyAlignment="1" applyProtection="1">
      <alignment horizontal="center" vertical="center" shrinkToFit="1"/>
    </xf>
    <xf numFmtId="0" fontId="6" fillId="0" borderId="10" xfId="0" applyFont="1" applyBorder="1" applyAlignment="1" applyProtection="1">
      <alignment horizontal="center" vertical="center" shrinkToFit="1"/>
      <protection locked="0"/>
    </xf>
    <xf numFmtId="0" fontId="42" fillId="31" borderId="16" xfId="0" applyFont="1" applyFill="1" applyBorder="1" applyAlignment="1" applyProtection="1">
      <alignment horizontal="right" vertical="center" shrinkToFit="1"/>
    </xf>
    <xf numFmtId="0" fontId="42" fillId="31" borderId="22" xfId="0" applyFont="1" applyFill="1" applyBorder="1" applyAlignment="1" applyProtection="1">
      <alignment horizontal="right" vertical="center" shrinkToFit="1"/>
    </xf>
    <xf numFmtId="0" fontId="42" fillId="32" borderId="20" xfId="0" applyFont="1" applyFill="1" applyBorder="1" applyAlignment="1" applyProtection="1">
      <alignment horizontal="right" vertical="center" shrinkToFit="1"/>
    </xf>
    <xf numFmtId="0" fontId="42" fillId="33" borderId="20" xfId="0" applyFont="1" applyFill="1" applyBorder="1" applyAlignment="1" applyProtection="1">
      <alignment horizontal="right" vertical="center" shrinkToFit="1"/>
    </xf>
    <xf numFmtId="0" fontId="42" fillId="34" borderId="20" xfId="0" applyFont="1" applyFill="1" applyBorder="1" applyAlignment="1" applyProtection="1">
      <alignment horizontal="right" vertical="center" shrinkToFit="1"/>
    </xf>
    <xf numFmtId="0" fontId="42" fillId="32" borderId="16" xfId="0" applyFont="1" applyFill="1" applyBorder="1" applyAlignment="1" applyProtection="1">
      <alignment horizontal="right" vertical="center" shrinkToFit="1"/>
    </xf>
    <xf numFmtId="0" fontId="42" fillId="33" borderId="16" xfId="0" applyFont="1" applyFill="1" applyBorder="1" applyAlignment="1" applyProtection="1">
      <alignment horizontal="right" vertical="center" shrinkToFit="1"/>
    </xf>
    <xf numFmtId="0" fontId="42" fillId="34" borderId="16" xfId="0" applyFont="1" applyFill="1" applyBorder="1" applyAlignment="1" applyProtection="1">
      <alignment horizontal="right" vertical="center" shrinkToFit="1"/>
    </xf>
    <xf numFmtId="0" fontId="6" fillId="0" borderId="16" xfId="0" applyFont="1" applyBorder="1" applyAlignment="1" applyProtection="1">
      <alignment horizontal="right" vertical="center" shrinkToFit="1"/>
      <protection locked="0"/>
    </xf>
    <xf numFmtId="0" fontId="42" fillId="32" borderId="10" xfId="0" applyFont="1" applyFill="1" applyBorder="1" applyAlignment="1" applyProtection="1">
      <alignment horizontal="right" vertical="center" shrinkToFit="1"/>
    </xf>
    <xf numFmtId="0" fontId="6" fillId="0" borderId="10" xfId="0" applyFont="1" applyBorder="1" applyAlignment="1" applyProtection="1">
      <alignment horizontal="right" vertical="center" shrinkToFit="1"/>
      <protection locked="0"/>
    </xf>
    <xf numFmtId="0" fontId="43" fillId="0" borderId="11" xfId="0" applyFont="1" applyBorder="1" applyAlignment="1" applyProtection="1">
      <alignment horizontal="center" vertical="center" wrapText="1"/>
    </xf>
    <xf numFmtId="0" fontId="42" fillId="28" borderId="23" xfId="0" applyFont="1" applyFill="1" applyBorder="1" applyAlignment="1" applyProtection="1">
      <alignment horizontal="center" vertical="center" shrinkToFit="1"/>
    </xf>
    <xf numFmtId="41" fontId="42" fillId="24" borderId="16" xfId="0" applyNumberFormat="1" applyFont="1" applyFill="1" applyBorder="1" applyAlignment="1" applyProtection="1">
      <alignment vertical="top" shrinkToFit="1"/>
    </xf>
    <xf numFmtId="0" fontId="42" fillId="24" borderId="23" xfId="0" applyFont="1" applyFill="1" applyBorder="1" applyAlignment="1" applyProtection="1">
      <alignment horizontal="center" vertical="center" shrinkToFit="1"/>
    </xf>
    <xf numFmtId="178" fontId="42" fillId="33" borderId="16" xfId="0" applyNumberFormat="1" applyFont="1" applyFill="1" applyBorder="1" applyAlignment="1" applyProtection="1">
      <alignment horizontal="right" vertical="center" shrinkToFit="1"/>
    </xf>
    <xf numFmtId="178" fontId="42" fillId="33" borderId="20" xfId="0" applyNumberFormat="1" applyFont="1" applyFill="1" applyBorder="1" applyAlignment="1" applyProtection="1">
      <alignment horizontal="right" vertical="center" shrinkToFit="1"/>
    </xf>
    <xf numFmtId="0" fontId="6" fillId="31" borderId="22" xfId="0" applyFont="1" applyFill="1" applyBorder="1" applyAlignment="1" applyProtection="1">
      <alignment horizontal="right" vertical="center" shrinkToFit="1"/>
    </xf>
    <xf numFmtId="0" fontId="53" fillId="25" borderId="10" xfId="0" applyFont="1" applyFill="1" applyBorder="1" applyAlignment="1" applyProtection="1">
      <alignment horizontal="center" vertical="center"/>
    </xf>
    <xf numFmtId="0" fontId="6" fillId="28" borderId="15" xfId="0" applyFont="1" applyFill="1" applyBorder="1" applyAlignment="1" applyProtection="1">
      <alignment horizontal="center" vertical="center" wrapText="1"/>
    </xf>
    <xf numFmtId="0" fontId="6" fillId="28" borderId="24" xfId="0" applyFont="1" applyFill="1" applyBorder="1" applyAlignment="1" applyProtection="1">
      <alignment horizontal="center" vertical="center" wrapText="1"/>
    </xf>
    <xf numFmtId="0" fontId="6" fillId="0" borderId="10" xfId="0" applyFont="1" applyBorder="1" applyAlignment="1" applyProtection="1">
      <alignment vertical="center" wrapText="1"/>
    </xf>
    <xf numFmtId="0" fontId="11" fillId="0" borderId="10" xfId="0" applyFont="1" applyBorder="1" applyAlignment="1" applyProtection="1">
      <alignment horizontal="left" vertical="center" wrapText="1"/>
    </xf>
    <xf numFmtId="0" fontId="60" fillId="0" borderId="0" xfId="0" applyFont="1" applyBorder="1" applyAlignment="1" applyProtection="1">
      <alignment vertical="center"/>
    </xf>
    <xf numFmtId="177" fontId="8" fillId="0" borderId="25" xfId="0" applyNumberFormat="1" applyFont="1" applyFill="1" applyBorder="1" applyAlignment="1" applyProtection="1">
      <alignment horizontal="center" vertical="center" shrinkToFit="1"/>
    </xf>
    <xf numFmtId="177" fontId="8" fillId="0" borderId="20" xfId="0" applyNumberFormat="1" applyFont="1" applyFill="1" applyBorder="1" applyAlignment="1" applyProtection="1">
      <alignment horizontal="center" vertical="center" shrinkToFit="1"/>
    </xf>
    <xf numFmtId="177" fontId="8" fillId="0" borderId="26" xfId="0" applyNumberFormat="1" applyFont="1" applyFill="1" applyBorder="1" applyAlignment="1" applyProtection="1">
      <alignment horizontal="center" vertical="center" shrinkToFit="1"/>
    </xf>
    <xf numFmtId="0" fontId="6" fillId="0" borderId="27" xfId="0" applyFont="1" applyBorder="1" applyAlignment="1" applyProtection="1">
      <alignment vertical="center" wrapText="1"/>
    </xf>
    <xf numFmtId="0" fontId="6" fillId="0" borderId="28" xfId="0" applyFont="1" applyBorder="1" applyAlignment="1" applyProtection="1">
      <alignment vertical="center" wrapText="1"/>
    </xf>
    <xf numFmtId="177" fontId="6" fillId="0" borderId="26" xfId="0" applyNumberFormat="1" applyFont="1" applyBorder="1" applyAlignment="1" applyProtection="1">
      <alignment horizontal="center" vertical="center" shrinkToFit="1"/>
    </xf>
    <xf numFmtId="0" fontId="11" fillId="0" borderId="29" xfId="0" applyFont="1" applyFill="1" applyBorder="1" applyAlignment="1" applyProtection="1">
      <alignment vertical="center"/>
    </xf>
    <xf numFmtId="41" fontId="6" fillId="29" borderId="11" xfId="0" applyNumberFormat="1" applyFont="1" applyFill="1" applyBorder="1" applyAlignment="1" applyProtection="1">
      <alignment vertical="center" shrinkToFit="1"/>
    </xf>
    <xf numFmtId="41" fontId="6" fillId="0" borderId="30" xfId="60" applyNumberFormat="1" applyFont="1" applyFill="1" applyBorder="1" applyAlignment="1" applyProtection="1">
      <alignment vertical="center" shrinkToFit="1"/>
    </xf>
    <xf numFmtId="41" fontId="6" fillId="29" borderId="25" xfId="0" applyNumberFormat="1" applyFont="1" applyFill="1" applyBorder="1" applyAlignment="1" applyProtection="1">
      <alignment vertical="center" shrinkToFit="1"/>
    </xf>
    <xf numFmtId="41" fontId="6" fillId="0" borderId="20" xfId="0" applyNumberFormat="1" applyFont="1" applyFill="1" applyBorder="1" applyAlignment="1" applyProtection="1">
      <alignment vertical="center" shrinkToFit="1"/>
    </xf>
    <xf numFmtId="41" fontId="6" fillId="0" borderId="26" xfId="0" applyNumberFormat="1" applyFont="1" applyFill="1" applyBorder="1" applyAlignment="1" applyProtection="1">
      <alignment vertical="center" shrinkToFit="1"/>
    </xf>
    <xf numFmtId="0" fontId="6" fillId="25" borderId="11" xfId="0" applyFont="1" applyFill="1" applyBorder="1" applyAlignment="1" applyProtection="1">
      <alignment horizontal="center" vertical="center" shrinkToFit="1"/>
    </xf>
    <xf numFmtId="0" fontId="46" fillId="0" borderId="10" xfId="0" applyFont="1" applyBorder="1" applyAlignment="1" applyProtection="1">
      <alignment horizontal="center" vertical="center" wrapText="1"/>
    </xf>
    <xf numFmtId="0" fontId="46" fillId="0" borderId="28" xfId="0" applyFont="1" applyBorder="1" applyAlignment="1" applyProtection="1">
      <alignment horizontal="center" vertical="center" wrapText="1"/>
    </xf>
    <xf numFmtId="0" fontId="46" fillId="0" borderId="27" xfId="0" applyFont="1" applyBorder="1" applyAlignment="1" applyProtection="1">
      <alignment horizontal="center" vertical="center" wrapText="1"/>
    </xf>
    <xf numFmtId="0" fontId="10" fillId="0" borderId="0" xfId="0" applyFont="1" applyBorder="1" applyAlignment="1" applyProtection="1">
      <alignment horizontal="center"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41" fontId="10" fillId="0" borderId="0" xfId="0" applyNumberFormat="1" applyFont="1" applyBorder="1" applyAlignment="1" applyProtection="1">
      <alignment vertical="center"/>
    </xf>
    <xf numFmtId="0" fontId="10" fillId="0" borderId="0" xfId="0" applyFont="1" applyBorder="1" applyAlignment="1" applyProtection="1">
      <alignment vertical="center"/>
    </xf>
    <xf numFmtId="41" fontId="68" fillId="0" borderId="0" xfId="0" applyNumberFormat="1" applyFont="1" applyBorder="1" applyAlignment="1" applyProtection="1">
      <alignment vertical="center"/>
    </xf>
    <xf numFmtId="41" fontId="52" fillId="0" borderId="0" xfId="0" applyNumberFormat="1" applyFont="1" applyBorder="1" applyAlignment="1" applyProtection="1">
      <alignment vertical="center"/>
    </xf>
    <xf numFmtId="41" fontId="43" fillId="0" borderId="0" xfId="0" applyNumberFormat="1" applyFont="1" applyBorder="1" applyAlignment="1" applyProtection="1">
      <alignment vertical="center"/>
    </xf>
    <xf numFmtId="0" fontId="6" fillId="0" borderId="10" xfId="0" applyFont="1" applyBorder="1" applyAlignment="1" applyProtection="1">
      <alignment horizontal="center"/>
    </xf>
    <xf numFmtId="0" fontId="71" fillId="24" borderId="20" xfId="0" applyFont="1" applyFill="1" applyBorder="1" applyAlignment="1" applyProtection="1">
      <alignment horizontal="center" vertical="center" shrinkToFit="1"/>
    </xf>
    <xf numFmtId="0" fontId="6" fillId="0" borderId="0" xfId="0" applyFont="1" applyAlignment="1" applyProtection="1">
      <alignment horizontal="center"/>
    </xf>
    <xf numFmtId="0" fontId="72" fillId="0" borderId="0" xfId="0" applyFont="1" applyAlignment="1" applyProtection="1">
      <alignment horizontal="center"/>
    </xf>
    <xf numFmtId="0" fontId="6" fillId="0" borderId="0" xfId="0" applyFont="1" applyProtection="1"/>
    <xf numFmtId="176" fontId="6" fillId="26" borderId="10" xfId="0" applyNumberFormat="1" applyFont="1" applyFill="1" applyBorder="1" applyAlignment="1" applyProtection="1">
      <alignment horizontal="center" vertical="center" shrinkToFit="1"/>
    </xf>
    <xf numFmtId="176" fontId="6" fillId="24" borderId="10" xfId="0" applyNumberFormat="1" applyFont="1" applyFill="1" applyBorder="1" applyAlignment="1" applyProtection="1">
      <alignment horizontal="center" vertical="center" shrinkToFit="1"/>
    </xf>
    <xf numFmtId="176" fontId="6" fillId="30" borderId="10" xfId="0" applyNumberFormat="1" applyFont="1" applyFill="1" applyBorder="1" applyAlignment="1" applyProtection="1">
      <alignment horizontal="center" vertical="center" shrinkToFit="1"/>
    </xf>
    <xf numFmtId="0" fontId="6" fillId="0" borderId="10" xfId="0" applyFont="1" applyBorder="1" applyAlignment="1" applyProtection="1">
      <alignment horizontal="center" shrinkToFit="1"/>
    </xf>
    <xf numFmtId="0" fontId="72" fillId="0" borderId="0" xfId="0" applyFont="1" applyProtection="1"/>
    <xf numFmtId="0" fontId="6" fillId="0" borderId="10" xfId="0" applyFont="1" applyBorder="1" applyAlignment="1" applyProtection="1">
      <alignment shrinkToFit="1"/>
      <protection locked="0"/>
    </xf>
    <xf numFmtId="0" fontId="6" fillId="0" borderId="10" xfId="0" applyFont="1" applyBorder="1" applyAlignment="1" applyProtection="1">
      <alignment shrinkToFit="1"/>
    </xf>
    <xf numFmtId="0" fontId="9" fillId="26" borderId="10" xfId="0" applyFont="1" applyFill="1" applyBorder="1" applyAlignment="1" applyProtection="1">
      <alignment horizontal="center" vertical="center" shrinkToFit="1"/>
    </xf>
    <xf numFmtId="0" fontId="9" fillId="24" borderId="10" xfId="0" applyFont="1" applyFill="1" applyBorder="1" applyAlignment="1" applyProtection="1">
      <alignment horizontal="center" vertical="center" wrapText="1"/>
    </xf>
    <xf numFmtId="0" fontId="53" fillId="0" borderId="57" xfId="0" applyFont="1" applyFill="1" applyBorder="1" applyAlignment="1" applyProtection="1">
      <alignment horizontal="center" vertical="center"/>
      <protection locked="0"/>
    </xf>
    <xf numFmtId="0" fontId="7" fillId="0" borderId="12" xfId="0" applyFont="1" applyBorder="1" applyAlignment="1">
      <alignment horizontal="center" vertical="center"/>
    </xf>
    <xf numFmtId="41" fontId="42" fillId="26" borderId="10" xfId="0" applyNumberFormat="1" applyFont="1" applyFill="1" applyBorder="1" applyAlignment="1" applyProtection="1">
      <alignment horizontal="center" vertical="center" wrapText="1"/>
    </xf>
    <xf numFmtId="0" fontId="7" fillId="25" borderId="10" xfId="0" applyFont="1" applyFill="1" applyBorder="1" applyAlignment="1" applyProtection="1">
      <alignment horizontal="center" vertical="center" shrinkToFit="1"/>
    </xf>
    <xf numFmtId="0" fontId="7" fillId="0" borderId="0" xfId="0" applyFont="1" applyBorder="1" applyAlignment="1" applyProtection="1">
      <alignment horizontal="center" vertical="center"/>
    </xf>
    <xf numFmtId="0" fontId="6" fillId="25" borderId="30" xfId="0" applyFont="1" applyFill="1" applyBorder="1" applyAlignment="1" applyProtection="1">
      <alignment horizontal="center" vertical="center" shrinkToFit="1"/>
    </xf>
    <xf numFmtId="0" fontId="6" fillId="25" borderId="10" xfId="0" applyFont="1" applyFill="1" applyBorder="1" applyAlignment="1" applyProtection="1">
      <alignment horizontal="center" vertical="center" shrinkToFit="1"/>
    </xf>
    <xf numFmtId="0" fontId="6" fillId="25" borderId="16" xfId="0" applyFont="1" applyFill="1" applyBorder="1" applyAlignment="1" applyProtection="1">
      <alignment horizontal="center" vertical="center" shrinkToFit="1"/>
    </xf>
    <xf numFmtId="0" fontId="6" fillId="0" borderId="31" xfId="0" applyFont="1" applyBorder="1" applyAlignment="1" applyProtection="1">
      <alignment horizontal="center" vertical="center" textRotation="255"/>
    </xf>
    <xf numFmtId="0" fontId="6" fillId="0" borderId="0" xfId="0" applyFont="1" applyBorder="1" applyAlignment="1" applyProtection="1">
      <alignment horizontal="center" vertical="center" textRotation="255"/>
    </xf>
    <xf numFmtId="0" fontId="6" fillId="0" borderId="31" xfId="0" applyFont="1" applyBorder="1" applyAlignment="1" applyProtection="1">
      <alignment horizontal="center"/>
    </xf>
    <xf numFmtId="0" fontId="6" fillId="0" borderId="0" xfId="0" applyFont="1" applyAlignment="1" applyProtection="1">
      <alignment horizontal="center"/>
    </xf>
    <xf numFmtId="0" fontId="7" fillId="0" borderId="0" xfId="0" applyFont="1" applyAlignment="1" applyProtection="1">
      <alignment horizontal="center" vertical="center"/>
    </xf>
    <xf numFmtId="0" fontId="6" fillId="0" borderId="10" xfId="0" applyFont="1" applyBorder="1" applyAlignment="1" applyProtection="1">
      <alignment horizontal="center" vertical="center" wrapText="1" shrinkToFit="1"/>
    </xf>
    <xf numFmtId="0" fontId="6" fillId="0" borderId="10" xfId="0" applyFont="1" applyBorder="1" applyAlignment="1" applyProtection="1">
      <alignment horizontal="center" vertical="center" shrinkToFit="1"/>
    </xf>
    <xf numFmtId="0" fontId="6" fillId="0" borderId="16" xfId="0" applyFont="1" applyBorder="1" applyAlignment="1" applyProtection="1">
      <alignment horizontal="center" vertical="center" shrinkToFit="1"/>
    </xf>
    <xf numFmtId="0" fontId="6" fillId="25" borderId="11" xfId="0" applyFont="1" applyFill="1" applyBorder="1" applyAlignment="1" applyProtection="1">
      <alignment horizontal="center" vertical="center" shrinkToFit="1"/>
    </xf>
    <xf numFmtId="0" fontId="6" fillId="25" borderId="29" xfId="0" applyFont="1" applyFill="1" applyBorder="1" applyAlignment="1" applyProtection="1">
      <alignment horizontal="center" vertical="center" shrinkToFit="1"/>
    </xf>
    <xf numFmtId="0" fontId="6" fillId="0" borderId="32" xfId="0" applyFont="1" applyBorder="1" applyAlignment="1" applyProtection="1">
      <alignment horizontal="center" vertical="center" wrapText="1" shrinkToFit="1"/>
    </xf>
    <xf numFmtId="0" fontId="6" fillId="0" borderId="33" xfId="0" applyFont="1" applyBorder="1" applyAlignment="1" applyProtection="1">
      <alignment horizontal="center" vertical="center" shrinkToFit="1"/>
    </xf>
    <xf numFmtId="0" fontId="6" fillId="0" borderId="13" xfId="0" applyFont="1" applyBorder="1" applyAlignment="1" applyProtection="1">
      <alignment horizontal="center" vertical="center" shrinkToFit="1"/>
    </xf>
    <xf numFmtId="0" fontId="6" fillId="0" borderId="31" xfId="0" applyFont="1" applyBorder="1" applyAlignment="1" applyProtection="1">
      <alignment horizontal="center" vertical="center" shrinkToFit="1"/>
    </xf>
    <xf numFmtId="0" fontId="6" fillId="0" borderId="0" xfId="0" applyFont="1" applyBorder="1" applyAlignment="1" applyProtection="1">
      <alignment horizontal="center" vertical="center" shrinkToFit="1"/>
    </xf>
    <xf numFmtId="0" fontId="6" fillId="0" borderId="56"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0" fontId="6" fillId="0" borderId="12" xfId="0" applyFont="1" applyBorder="1" applyAlignment="1" applyProtection="1">
      <alignment horizontal="center" vertical="center" shrinkToFit="1"/>
    </xf>
    <xf numFmtId="0" fontId="6" fillId="0" borderId="14" xfId="0" applyFont="1" applyBorder="1" applyAlignment="1" applyProtection="1">
      <alignment horizontal="center" vertical="center" shrinkToFit="1"/>
    </xf>
    <xf numFmtId="0" fontId="9" fillId="26" borderId="10" xfId="0" applyFont="1" applyFill="1" applyBorder="1" applyAlignment="1" applyProtection="1">
      <alignment horizontal="center" vertical="center" shrinkToFit="1"/>
    </xf>
    <xf numFmtId="0" fontId="9" fillId="24" borderId="10" xfId="0" applyFont="1" applyFill="1" applyBorder="1" applyAlignment="1" applyProtection="1">
      <alignment horizontal="center" vertical="center" wrapText="1"/>
    </xf>
    <xf numFmtId="0" fontId="9" fillId="30" borderId="10" xfId="0" applyFont="1" applyFill="1" applyBorder="1" applyAlignment="1" applyProtection="1">
      <alignment horizontal="center" vertical="center" wrapText="1" shrinkToFit="1"/>
    </xf>
    <xf numFmtId="0" fontId="6" fillId="0" borderId="0" xfId="0" applyFont="1" applyAlignment="1" applyProtection="1">
      <alignment horizontal="center" vertical="center" textRotation="255"/>
    </xf>
    <xf numFmtId="0" fontId="7" fillId="0" borderId="12" xfId="0" applyFont="1" applyBorder="1" applyAlignment="1" applyProtection="1">
      <alignment horizontal="center" vertical="center"/>
    </xf>
    <xf numFmtId="0" fontId="42" fillId="26" borderId="10" xfId="0" applyFont="1" applyFill="1" applyBorder="1" applyAlignment="1" applyProtection="1">
      <alignment horizontal="center"/>
    </xf>
    <xf numFmtId="41" fontId="42" fillId="27" borderId="10" xfId="0" applyNumberFormat="1" applyFont="1" applyFill="1" applyBorder="1" applyAlignment="1" applyProtection="1">
      <alignment horizontal="center" vertical="center" wrapText="1"/>
    </xf>
    <xf numFmtId="0" fontId="42" fillId="27" borderId="10" xfId="0" applyFont="1" applyFill="1" applyBorder="1" applyAlignment="1" applyProtection="1">
      <alignment horizontal="center"/>
    </xf>
    <xf numFmtId="41" fontId="42" fillId="24" borderId="32" xfId="0" applyNumberFormat="1" applyFont="1" applyFill="1" applyBorder="1" applyAlignment="1" applyProtection="1">
      <alignment horizontal="center" vertical="top" wrapText="1"/>
    </xf>
    <xf numFmtId="41" fontId="42" fillId="24" borderId="33" xfId="0" applyNumberFormat="1" applyFont="1" applyFill="1" applyBorder="1" applyAlignment="1" applyProtection="1">
      <alignment horizontal="center" vertical="top" wrapText="1"/>
    </xf>
    <xf numFmtId="41" fontId="42" fillId="24" borderId="13" xfId="0" applyNumberFormat="1" applyFont="1" applyFill="1" applyBorder="1" applyAlignment="1" applyProtection="1">
      <alignment horizontal="center" vertical="top" wrapText="1"/>
    </xf>
    <xf numFmtId="41" fontId="42" fillId="24" borderId="19" xfId="0" applyNumberFormat="1" applyFont="1" applyFill="1" applyBorder="1" applyAlignment="1" applyProtection="1">
      <alignment horizontal="center" vertical="top" wrapText="1"/>
    </xf>
    <xf numFmtId="41" fontId="42" fillId="24" borderId="12" xfId="0" applyNumberFormat="1" applyFont="1" applyFill="1" applyBorder="1" applyAlignment="1" applyProtection="1">
      <alignment horizontal="center" vertical="top" wrapText="1"/>
    </xf>
    <xf numFmtId="41" fontId="42" fillId="24" borderId="14" xfId="0" applyNumberFormat="1" applyFont="1" applyFill="1" applyBorder="1" applyAlignment="1" applyProtection="1">
      <alignment horizontal="center" vertical="top" wrapText="1"/>
    </xf>
    <xf numFmtId="0" fontId="6" fillId="0" borderId="15" xfId="0" applyFont="1" applyBorder="1" applyAlignment="1" applyProtection="1">
      <alignment horizontal="center" vertical="center"/>
    </xf>
    <xf numFmtId="0" fontId="6" fillId="0" borderId="34" xfId="0" applyFont="1" applyBorder="1" applyAlignment="1" applyProtection="1">
      <alignment horizontal="center" vertical="center"/>
    </xf>
    <xf numFmtId="0" fontId="6" fillId="0" borderId="16" xfId="0" applyFont="1" applyBorder="1" applyAlignment="1" applyProtection="1">
      <alignment horizontal="center" vertical="center"/>
    </xf>
    <xf numFmtId="0" fontId="6" fillId="28" borderId="32" xfId="0" applyFont="1" applyFill="1" applyBorder="1" applyAlignment="1" applyProtection="1">
      <alignment horizontal="center" vertical="center" wrapText="1"/>
    </xf>
    <xf numFmtId="0" fontId="6" fillId="28" borderId="33" xfId="0" applyFont="1" applyFill="1" applyBorder="1" applyAlignment="1" applyProtection="1">
      <alignment horizontal="center" vertical="center" wrapText="1"/>
    </xf>
    <xf numFmtId="0" fontId="6" fillId="28" borderId="13" xfId="0" applyFont="1" applyFill="1" applyBorder="1" applyAlignment="1" applyProtection="1">
      <alignment horizontal="center" vertical="center" wrapText="1"/>
    </xf>
    <xf numFmtId="0" fontId="6" fillId="28" borderId="19" xfId="0" applyFont="1" applyFill="1" applyBorder="1" applyAlignment="1" applyProtection="1">
      <alignment horizontal="center" vertical="center" wrapText="1"/>
    </xf>
    <xf numFmtId="0" fontId="6" fillId="28" borderId="12" xfId="0" applyFont="1" applyFill="1" applyBorder="1" applyAlignment="1" applyProtection="1">
      <alignment horizontal="center" vertical="center" wrapText="1"/>
    </xf>
    <xf numFmtId="0" fontId="6" fillId="28" borderId="14" xfId="0" applyFont="1" applyFill="1" applyBorder="1" applyAlignment="1" applyProtection="1">
      <alignment horizontal="center" vertical="center" wrapText="1"/>
    </xf>
    <xf numFmtId="0" fontId="62" fillId="32" borderId="42" xfId="0" applyFont="1" applyFill="1" applyBorder="1" applyAlignment="1" applyProtection="1">
      <alignment horizontal="center" vertical="center" shrinkToFit="1"/>
    </xf>
    <xf numFmtId="0" fontId="62" fillId="32" borderId="43" xfId="0" applyFont="1" applyFill="1" applyBorder="1" applyAlignment="1" applyProtection="1">
      <alignment horizontal="center" vertical="center" shrinkToFit="1"/>
    </xf>
    <xf numFmtId="0" fontId="9" fillId="32" borderId="41" xfId="0" applyFont="1" applyFill="1" applyBorder="1" applyAlignment="1" applyProtection="1">
      <alignment horizontal="center" vertical="center"/>
    </xf>
    <xf numFmtId="0" fontId="9" fillId="32" borderId="36" xfId="0" applyFont="1" applyFill="1" applyBorder="1" applyAlignment="1" applyProtection="1">
      <alignment horizontal="center" vertical="center"/>
    </xf>
    <xf numFmtId="0" fontId="9" fillId="32" borderId="38" xfId="0" applyFont="1" applyFill="1" applyBorder="1" applyAlignment="1" applyProtection="1">
      <alignment horizontal="center" vertical="center"/>
    </xf>
    <xf numFmtId="0" fontId="63" fillId="0" borderId="0" xfId="0" applyFont="1" applyBorder="1" applyAlignment="1" applyProtection="1">
      <alignment horizontal="center" vertical="center"/>
    </xf>
    <xf numFmtId="0" fontId="64" fillId="35" borderId="35" xfId="0" applyFont="1" applyFill="1" applyBorder="1" applyAlignment="1" applyProtection="1">
      <alignment horizontal="center" vertical="center" shrinkToFit="1"/>
    </xf>
    <xf numFmtId="0" fontId="64" fillId="35" borderId="36" xfId="0" applyFont="1" applyFill="1" applyBorder="1" applyAlignment="1" applyProtection="1">
      <alignment horizontal="center" vertical="center" shrinkToFit="1"/>
    </xf>
    <xf numFmtId="0" fontId="64" fillId="35" borderId="37" xfId="0" applyFont="1" applyFill="1" applyBorder="1" applyAlignment="1" applyProtection="1">
      <alignment horizontal="center" vertical="center" shrinkToFit="1"/>
    </xf>
    <xf numFmtId="41" fontId="42" fillId="27" borderId="11" xfId="0" applyNumberFormat="1" applyFont="1" applyFill="1" applyBorder="1" applyAlignment="1" applyProtection="1">
      <alignment horizontal="center" vertical="center" wrapText="1"/>
    </xf>
    <xf numFmtId="41" fontId="42" fillId="27" borderId="29" xfId="0" applyNumberFormat="1" applyFont="1" applyFill="1" applyBorder="1" applyAlignment="1" applyProtection="1">
      <alignment horizontal="center" vertical="center" wrapText="1"/>
    </xf>
    <xf numFmtId="41" fontId="42" fillId="27" borderId="30" xfId="0" applyNumberFormat="1" applyFont="1" applyFill="1" applyBorder="1" applyAlignment="1" applyProtection="1">
      <alignment horizontal="center" vertical="center" wrapText="1"/>
    </xf>
    <xf numFmtId="0" fontId="6" fillId="25" borderId="15" xfId="0" applyFont="1" applyFill="1" applyBorder="1" applyAlignment="1" applyProtection="1">
      <alignment horizontal="center" vertical="center" shrinkToFit="1"/>
    </xf>
    <xf numFmtId="0" fontId="6" fillId="25" borderId="34" xfId="0" applyFont="1" applyFill="1" applyBorder="1" applyAlignment="1" applyProtection="1">
      <alignment horizontal="center" vertical="center" shrinkToFit="1"/>
    </xf>
    <xf numFmtId="0" fontId="9" fillId="32" borderId="35" xfId="0" applyFont="1" applyFill="1" applyBorder="1" applyAlignment="1" applyProtection="1">
      <alignment horizontal="center" vertical="center"/>
    </xf>
    <xf numFmtId="0" fontId="62" fillId="32" borderId="35" xfId="0" applyFont="1" applyFill="1" applyBorder="1" applyAlignment="1" applyProtection="1">
      <alignment horizontal="center" vertical="center" shrinkToFit="1"/>
    </xf>
    <xf numFmtId="0" fontId="62" fillId="32" borderId="38" xfId="0" applyFont="1" applyFill="1" applyBorder="1" applyAlignment="1" applyProtection="1">
      <alignment horizontal="center" vertical="center" shrinkToFit="1"/>
    </xf>
    <xf numFmtId="0" fontId="9" fillId="32" borderId="39" xfId="0" applyFont="1" applyFill="1" applyBorder="1" applyAlignment="1" applyProtection="1">
      <alignment horizontal="center" vertical="center"/>
    </xf>
    <xf numFmtId="0" fontId="9" fillId="32" borderId="40" xfId="0" applyFont="1" applyFill="1" applyBorder="1" applyAlignment="1" applyProtection="1">
      <alignment horizontal="center" vertical="center"/>
    </xf>
    <xf numFmtId="0" fontId="9" fillId="32" borderId="41" xfId="0" applyFont="1" applyFill="1" applyBorder="1" applyAlignment="1" applyProtection="1">
      <alignment horizontal="center" vertical="center" wrapText="1"/>
    </xf>
    <xf numFmtId="0" fontId="9" fillId="32" borderId="36" xfId="0" applyFont="1" applyFill="1" applyBorder="1" applyAlignment="1" applyProtection="1">
      <alignment horizontal="center" vertical="center" wrapText="1"/>
    </xf>
    <xf numFmtId="0" fontId="9" fillId="32" borderId="38" xfId="0" applyFont="1" applyFill="1" applyBorder="1" applyAlignment="1" applyProtection="1">
      <alignment horizontal="center" vertical="center" wrapText="1"/>
    </xf>
    <xf numFmtId="0" fontId="62" fillId="32" borderId="41" xfId="0" applyFont="1" applyFill="1" applyBorder="1" applyAlignment="1" applyProtection="1">
      <alignment horizontal="center" vertical="center" shrinkToFit="1"/>
    </xf>
    <xf numFmtId="0" fontId="62" fillId="32" borderId="36" xfId="0" applyFont="1" applyFill="1" applyBorder="1" applyAlignment="1" applyProtection="1">
      <alignment horizontal="center" vertical="center" shrinkToFit="1"/>
    </xf>
    <xf numFmtId="0" fontId="11" fillId="0" borderId="32" xfId="0" applyFont="1" applyBorder="1" applyAlignment="1" applyProtection="1">
      <alignment horizontal="center" vertical="center" wrapText="1"/>
    </xf>
    <xf numFmtId="0" fontId="11" fillId="0" borderId="13" xfId="0" applyFont="1" applyBorder="1" applyAlignment="1" applyProtection="1">
      <alignment horizontal="center" vertical="center" wrapText="1"/>
    </xf>
    <xf numFmtId="0" fontId="11" fillId="0" borderId="10" xfId="0" applyFont="1" applyBorder="1" applyAlignment="1" applyProtection="1">
      <alignment horizontal="justify" vertical="center" wrapText="1"/>
    </xf>
    <xf numFmtId="0" fontId="11" fillId="0" borderId="10" xfId="0" applyFont="1" applyBorder="1" applyAlignment="1" applyProtection="1">
      <alignment horizontal="center" vertical="center"/>
    </xf>
    <xf numFmtId="0" fontId="43" fillId="0" borderId="44" xfId="0" applyFont="1" applyBorder="1" applyAlignment="1" applyProtection="1">
      <alignment horizontal="center" vertical="center" wrapText="1"/>
    </xf>
    <xf numFmtId="0" fontId="43" fillId="0" borderId="16" xfId="0" applyFont="1" applyBorder="1" applyAlignment="1" applyProtection="1">
      <alignment horizontal="center" vertical="center" wrapText="1"/>
    </xf>
    <xf numFmtId="0" fontId="44" fillId="0" borderId="0" xfId="0" applyFont="1" applyAlignment="1" applyProtection="1">
      <alignment vertical="center" wrapText="1"/>
      <protection locked="0"/>
    </xf>
    <xf numFmtId="0" fontId="3" fillId="0" borderId="0" xfId="0" applyFont="1" applyAlignment="1" applyProtection="1">
      <alignment vertical="center" wrapText="1"/>
      <protection locked="0"/>
    </xf>
    <xf numFmtId="0" fontId="11" fillId="0" borderId="0" xfId="0" applyFont="1" applyAlignment="1" applyProtection="1">
      <alignment horizontal="justify" vertical="top" wrapText="1"/>
      <protection locked="0"/>
    </xf>
    <xf numFmtId="0" fontId="11" fillId="0" borderId="0" xfId="0" applyFont="1" applyAlignment="1" applyProtection="1">
      <alignment horizontal="justify" vertical="center" wrapText="1"/>
      <protection locked="0"/>
    </xf>
    <xf numFmtId="0" fontId="11" fillId="0" borderId="0" xfId="0" applyFont="1" applyAlignment="1" applyProtection="1">
      <alignment horizontal="justify" vertical="center"/>
      <protection locked="0"/>
    </xf>
    <xf numFmtId="0" fontId="43" fillId="0" borderId="0" xfId="0" applyFont="1" applyAlignment="1" applyProtection="1">
      <alignment horizontal="justify" vertical="top" wrapText="1"/>
      <protection locked="0"/>
    </xf>
    <xf numFmtId="0" fontId="11" fillId="0" borderId="0" xfId="0" applyFont="1" applyAlignment="1" applyProtection="1">
      <alignment horizontal="left" vertical="top" wrapText="1"/>
      <protection locked="0"/>
    </xf>
    <xf numFmtId="41" fontId="10" fillId="0" borderId="0" xfId="0" applyNumberFormat="1" applyFont="1" applyBorder="1" applyAlignment="1" applyProtection="1">
      <alignment horizontal="left" vertical="center"/>
      <protection locked="0"/>
    </xf>
    <xf numFmtId="0" fontId="43" fillId="0" borderId="11" xfId="0" applyFont="1" applyBorder="1" applyAlignment="1" applyProtection="1">
      <alignment horizontal="center" vertical="center" wrapText="1"/>
    </xf>
    <xf numFmtId="0" fontId="43" fillId="0" borderId="29" xfId="0" applyFont="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11" fillId="0" borderId="29" xfId="0" applyFont="1" applyBorder="1" applyAlignment="1" applyProtection="1">
      <alignment horizontal="center" vertical="center" wrapText="1"/>
    </xf>
    <xf numFmtId="0" fontId="11" fillId="0" borderId="30" xfId="0" applyFont="1" applyBorder="1" applyAlignment="1" applyProtection="1">
      <alignment horizontal="center" vertical="center" wrapText="1"/>
    </xf>
    <xf numFmtId="0" fontId="11" fillId="0" borderId="15"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43" fillId="0" borderId="30" xfId="0" applyFont="1" applyBorder="1" applyAlignment="1" applyProtection="1">
      <alignment horizontal="center" vertical="center" wrapText="1"/>
    </xf>
    <xf numFmtId="0" fontId="11" fillId="0" borderId="11" xfId="0" applyFont="1" applyBorder="1" applyAlignment="1" applyProtection="1">
      <alignment horizontal="center" vertical="center"/>
    </xf>
    <xf numFmtId="0" fontId="11" fillId="0" borderId="29" xfId="0" applyFont="1" applyBorder="1" applyAlignment="1" applyProtection="1">
      <alignment horizontal="center" vertical="center"/>
    </xf>
    <xf numFmtId="0" fontId="11" fillId="0" borderId="30" xfId="0" applyFont="1" applyBorder="1" applyAlignment="1" applyProtection="1">
      <alignment horizontal="center" vertical="center"/>
    </xf>
    <xf numFmtId="0" fontId="45" fillId="0" borderId="0" xfId="0" applyFont="1" applyAlignment="1" applyProtection="1">
      <alignment horizontal="center" vertical="center" wrapText="1"/>
    </xf>
    <xf numFmtId="0" fontId="60" fillId="0" borderId="0" xfId="0" applyFont="1" applyAlignment="1" applyProtection="1">
      <alignment horizontal="center" vertical="center"/>
    </xf>
    <xf numFmtId="0" fontId="11" fillId="0" borderId="29" xfId="0" applyFont="1" applyFill="1" applyBorder="1" applyAlignment="1" applyProtection="1">
      <alignment horizontal="center" vertical="center"/>
    </xf>
    <xf numFmtId="0" fontId="11" fillId="0" borderId="30" xfId="0" applyFont="1" applyFill="1" applyBorder="1" applyAlignment="1" applyProtection="1">
      <alignment horizontal="center" vertical="center"/>
    </xf>
    <xf numFmtId="0" fontId="11" fillId="0" borderId="45" xfId="0" applyFont="1" applyBorder="1" applyAlignment="1" applyProtection="1">
      <alignment horizontal="center" vertical="center" wrapText="1"/>
    </xf>
    <xf numFmtId="0" fontId="11" fillId="0" borderId="46" xfId="0" applyFont="1" applyBorder="1" applyAlignment="1" applyProtection="1">
      <alignment horizontal="center" vertical="center" wrapText="1"/>
    </xf>
    <xf numFmtId="0" fontId="11" fillId="0" borderId="15" xfId="0" applyFont="1" applyBorder="1" applyAlignment="1" applyProtection="1">
      <alignment horizontal="center" vertical="center" wrapText="1"/>
    </xf>
    <xf numFmtId="0" fontId="11" fillId="0" borderId="16" xfId="0" applyFont="1" applyBorder="1" applyAlignment="1" applyProtection="1">
      <alignment horizontal="center" vertical="center" wrapText="1"/>
    </xf>
    <xf numFmtId="0" fontId="49" fillId="0" borderId="12" xfId="0" applyFont="1" applyBorder="1" applyAlignment="1" applyProtection="1">
      <alignment horizontal="right" vertical="center"/>
    </xf>
    <xf numFmtId="0" fontId="61" fillId="0" borderId="12" xfId="0" applyFont="1" applyBorder="1" applyAlignment="1" applyProtection="1">
      <alignment horizontal="right" vertical="center"/>
    </xf>
    <xf numFmtId="0" fontId="11" fillId="0" borderId="14" xfId="0" applyFont="1" applyBorder="1" applyAlignment="1" applyProtection="1">
      <alignment horizontal="center" vertical="center" wrapText="1"/>
    </xf>
    <xf numFmtId="0" fontId="43" fillId="0" borderId="47" xfId="0" applyFont="1" applyBorder="1" applyAlignment="1" applyProtection="1">
      <alignment horizontal="center" vertical="center" wrapText="1"/>
    </xf>
    <xf numFmtId="0" fontId="43" fillId="0" borderId="18" xfId="0" applyFont="1" applyBorder="1" applyAlignment="1" applyProtection="1">
      <alignment horizontal="center" vertical="center" wrapText="1"/>
    </xf>
    <xf numFmtId="0" fontId="11" fillId="0" borderId="32" xfId="0" applyFont="1" applyBorder="1" applyAlignment="1" applyProtection="1">
      <alignment horizontal="center" vertical="center"/>
    </xf>
    <xf numFmtId="0" fontId="11" fillId="0" borderId="33" xfId="0" applyFont="1" applyBorder="1" applyAlignment="1" applyProtection="1">
      <alignment horizontal="center" vertical="center"/>
    </xf>
    <xf numFmtId="0" fontId="11" fillId="0" borderId="11" xfId="0" applyFont="1" applyFill="1" applyBorder="1" applyAlignment="1" applyProtection="1">
      <alignment horizontal="center" vertical="center"/>
    </xf>
    <xf numFmtId="0" fontId="11" fillId="0" borderId="48" xfId="0" applyFont="1" applyBorder="1" applyAlignment="1" applyProtection="1">
      <alignment horizontal="center" vertical="center" wrapText="1"/>
    </xf>
    <xf numFmtId="0" fontId="11" fillId="0" borderId="49" xfId="0" applyFont="1" applyBorder="1" applyAlignment="1" applyProtection="1">
      <alignment horizontal="center" vertical="center" wrapText="1"/>
    </xf>
    <xf numFmtId="0" fontId="11" fillId="0" borderId="50" xfId="0" applyFont="1" applyBorder="1" applyAlignment="1" applyProtection="1">
      <alignment horizontal="center" vertical="center" wrapText="1"/>
    </xf>
    <xf numFmtId="0" fontId="10" fillId="0" borderId="0" xfId="0" applyFont="1" applyBorder="1" applyAlignment="1" applyProtection="1">
      <alignment horizontal="left" vertical="center"/>
      <protection locked="0"/>
    </xf>
    <xf numFmtId="0" fontId="11" fillId="0" borderId="0" xfId="0" applyFont="1" applyBorder="1" applyAlignment="1" applyProtection="1">
      <alignment horizontal="justify" vertical="center" wrapText="1"/>
    </xf>
    <xf numFmtId="0" fontId="43" fillId="0" borderId="0" xfId="0" applyFont="1" applyBorder="1" applyAlignment="1" applyProtection="1">
      <alignment horizontal="justify" vertical="center" wrapText="1"/>
    </xf>
    <xf numFmtId="0" fontId="43" fillId="0" borderId="15" xfId="0" applyFont="1" applyBorder="1" applyAlignment="1" applyProtection="1">
      <alignment horizontal="center" vertical="center" wrapText="1"/>
    </xf>
    <xf numFmtId="0" fontId="43" fillId="0" borderId="34" xfId="0" applyFont="1" applyBorder="1" applyAlignment="1" applyProtection="1">
      <alignment horizontal="center" vertical="center" wrapText="1"/>
    </xf>
    <xf numFmtId="0" fontId="51" fillId="0" borderId="16" xfId="0" applyFont="1" applyBorder="1" applyAlignment="1" applyProtection="1">
      <alignment horizontal="center" vertical="center" wrapText="1"/>
    </xf>
    <xf numFmtId="0" fontId="43" fillId="0" borderId="32" xfId="0" applyFont="1" applyBorder="1" applyAlignment="1" applyProtection="1">
      <alignment horizontal="center" vertical="center" wrapText="1"/>
    </xf>
    <xf numFmtId="0" fontId="43" fillId="0" borderId="31" xfId="0" applyFont="1" applyBorder="1" applyAlignment="1" applyProtection="1">
      <alignment horizontal="center" vertical="center" wrapText="1"/>
    </xf>
    <xf numFmtId="0" fontId="51" fillId="0" borderId="19" xfId="0" applyFont="1" applyBorder="1" applyAlignment="1" applyProtection="1">
      <alignment horizontal="center" vertical="center" wrapText="1"/>
    </xf>
    <xf numFmtId="0" fontId="11" fillId="0" borderId="0" xfId="0" applyFont="1" applyAlignment="1" applyProtection="1">
      <alignment horizontal="justify" vertical="top"/>
    </xf>
    <xf numFmtId="0" fontId="11" fillId="0" borderId="51" xfId="0" applyFont="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0" borderId="31" xfId="0" applyFont="1" applyBorder="1" applyAlignment="1" applyProtection="1">
      <alignment horizontal="center" vertical="center" wrapText="1"/>
    </xf>
    <xf numFmtId="0" fontId="11" fillId="0" borderId="24" xfId="0" applyFont="1" applyBorder="1" applyAlignment="1" applyProtection="1">
      <alignment horizontal="center" vertical="center" wrapText="1"/>
    </xf>
    <xf numFmtId="0" fontId="11" fillId="0" borderId="53" xfId="0" applyFont="1" applyBorder="1" applyAlignment="1" applyProtection="1">
      <alignment horizontal="center" vertical="center" wrapText="1"/>
    </xf>
    <xf numFmtId="0" fontId="6" fillId="0" borderId="51" xfId="0" applyFont="1" applyBorder="1" applyAlignment="1" applyProtection="1">
      <alignment horizontal="center" vertical="center" wrapText="1"/>
    </xf>
    <xf numFmtId="0" fontId="6" fillId="0" borderId="33" xfId="0" applyFont="1" applyBorder="1" applyAlignment="1" applyProtection="1">
      <alignment horizontal="center" vertical="center" wrapText="1"/>
    </xf>
    <xf numFmtId="0" fontId="6" fillId="0" borderId="13" xfId="0" applyFont="1" applyBorder="1" applyAlignment="1" applyProtection="1">
      <alignment horizontal="center" vertical="center" wrapText="1"/>
    </xf>
    <xf numFmtId="0" fontId="6" fillId="0" borderId="54"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14" xfId="0" applyFont="1" applyBorder="1" applyAlignment="1" applyProtection="1">
      <alignment horizontal="center" vertical="center" wrapText="1"/>
    </xf>
    <xf numFmtId="41" fontId="47" fillId="0" borderId="27" xfId="0" applyNumberFormat="1" applyFont="1" applyBorder="1" applyAlignment="1" applyProtection="1">
      <alignment horizontal="center" vertical="center" wrapText="1"/>
    </xf>
    <xf numFmtId="0" fontId="47" fillId="0" borderId="10" xfId="0" applyFont="1" applyBorder="1" applyAlignment="1" applyProtection="1"/>
    <xf numFmtId="41" fontId="47" fillId="0" borderId="10" xfId="0" applyNumberFormat="1" applyFont="1" applyBorder="1" applyAlignment="1" applyProtection="1">
      <alignment horizontal="center" vertical="center" wrapText="1"/>
    </xf>
    <xf numFmtId="0" fontId="47" fillId="0" borderId="10" xfId="0" applyFont="1" applyBorder="1" applyAlignment="1" applyProtection="1">
      <alignment horizontal="center" vertical="center"/>
    </xf>
    <xf numFmtId="0" fontId="11" fillId="0" borderId="34" xfId="0" applyFont="1" applyBorder="1" applyAlignment="1" applyProtection="1">
      <alignment horizontal="center" vertical="center" wrapText="1"/>
    </xf>
    <xf numFmtId="49" fontId="11" fillId="0" borderId="0" xfId="0" applyNumberFormat="1" applyFont="1" applyAlignment="1" applyProtection="1">
      <alignment horizontal="justify" vertical="top"/>
    </xf>
    <xf numFmtId="0" fontId="45" fillId="0" borderId="0" xfId="0" applyFont="1" applyBorder="1" applyAlignment="1" applyProtection="1">
      <alignment horizontal="center" wrapText="1"/>
    </xf>
    <xf numFmtId="0" fontId="49" fillId="0" borderId="0" xfId="0" applyFont="1" applyBorder="1" applyAlignment="1" applyProtection="1">
      <alignment horizontal="center" vertical="center"/>
    </xf>
    <xf numFmtId="0" fontId="6" fillId="0" borderId="32" xfId="0" applyFont="1" applyBorder="1" applyAlignment="1" applyProtection="1">
      <alignment horizontal="center" vertical="center" wrapText="1"/>
    </xf>
    <xf numFmtId="0" fontId="6" fillId="0" borderId="19" xfId="0" applyFont="1" applyBorder="1" applyAlignment="1" applyProtection="1">
      <alignment horizontal="center" vertical="center" wrapText="1"/>
    </xf>
    <xf numFmtId="0" fontId="9" fillId="0" borderId="27"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49" fontId="9" fillId="0" borderId="10" xfId="0" applyNumberFormat="1" applyFont="1" applyBorder="1" applyAlignment="1" applyProtection="1">
      <alignment horizontal="center" vertical="center" wrapText="1"/>
    </xf>
    <xf numFmtId="0" fontId="11" fillId="0" borderId="27" xfId="0" applyFont="1" applyBorder="1" applyAlignment="1" applyProtection="1">
      <alignment horizontal="center" vertical="center" wrapText="1"/>
    </xf>
    <xf numFmtId="0" fontId="11" fillId="0" borderId="28"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55" xfId="0" applyFont="1" applyBorder="1" applyAlignment="1" applyProtection="1">
      <alignment horizontal="center" vertical="center" wrapText="1"/>
    </xf>
    <xf numFmtId="0" fontId="6" fillId="0" borderId="29" xfId="0" applyFont="1" applyBorder="1" applyAlignment="1" applyProtection="1">
      <alignment horizontal="center" vertical="center" wrapText="1"/>
    </xf>
    <xf numFmtId="0" fontId="6" fillId="0" borderId="30" xfId="0" applyFont="1" applyBorder="1" applyAlignment="1" applyProtection="1">
      <alignment horizontal="center" vertical="center" wrapText="1"/>
    </xf>
  </cellXfs>
  <cellStyles count="84">
    <cellStyle name="20% - Accent1" xfId="1"/>
    <cellStyle name="20% - Accent2" xfId="2"/>
    <cellStyle name="20% - Accent3" xfId="3"/>
    <cellStyle name="20% - Accent4" xfId="4"/>
    <cellStyle name="20% - Accent5" xfId="5"/>
    <cellStyle name="20% - Accent6" xfId="6"/>
    <cellStyle name="20% - 輔色1" xfId="7" builtinId="30" customBuiltin="1"/>
    <cellStyle name="20% - 輔色2" xfId="8" builtinId="34" customBuiltin="1"/>
    <cellStyle name="20% - 輔色3" xfId="9" builtinId="38" customBuiltin="1"/>
    <cellStyle name="20% - 輔色4" xfId="10" builtinId="42" customBuiltin="1"/>
    <cellStyle name="20% - 輔色5" xfId="11" builtinId="46" customBuiltin="1"/>
    <cellStyle name="20% - 輔色6" xfId="12" builtinId="50" customBuiltin="1"/>
    <cellStyle name="40% - Accent1" xfId="13"/>
    <cellStyle name="40% - Accent2" xfId="14"/>
    <cellStyle name="40% - Accent3" xfId="15"/>
    <cellStyle name="40% - Accent4" xfId="16"/>
    <cellStyle name="40% - Accent5" xfId="17"/>
    <cellStyle name="40% - Accent6" xfId="18"/>
    <cellStyle name="40% - 輔色1" xfId="19" builtinId="31" customBuiltin="1"/>
    <cellStyle name="40% - 輔色2" xfId="20" builtinId="35" customBuiltin="1"/>
    <cellStyle name="40% - 輔色3" xfId="21" builtinId="39" customBuiltin="1"/>
    <cellStyle name="40% - 輔色4" xfId="22" builtinId="43" customBuiltin="1"/>
    <cellStyle name="40% - 輔色5" xfId="23" builtinId="47" customBuiltin="1"/>
    <cellStyle name="40% - 輔色6" xfId="24" builtinId="51" customBuiltin="1"/>
    <cellStyle name="60% - Accent1" xfId="25"/>
    <cellStyle name="60% - Accent2" xfId="26"/>
    <cellStyle name="60% - Accent3" xfId="27"/>
    <cellStyle name="60% - Accent4" xfId="28"/>
    <cellStyle name="60% - Accent5" xfId="29"/>
    <cellStyle name="60% - Accent6" xfId="30"/>
    <cellStyle name="60% - 輔色1" xfId="31" builtinId="32" customBuiltin="1"/>
    <cellStyle name="60% - 輔色2" xfId="32" builtinId="36" customBuiltin="1"/>
    <cellStyle name="60% - 輔色3" xfId="33" builtinId="40" customBuiltin="1"/>
    <cellStyle name="60% - 輔色4" xfId="34" builtinId="44" customBuiltin="1"/>
    <cellStyle name="60% - 輔色5" xfId="35" builtinId="48" customBuiltin="1"/>
    <cellStyle name="60% - 輔色6" xfId="36" builtinId="52" customBuiltin="1"/>
    <cellStyle name="Accent1" xfId="37"/>
    <cellStyle name="Accent2" xfId="38"/>
    <cellStyle name="Accent3" xfId="39"/>
    <cellStyle name="Accent4" xfId="40"/>
    <cellStyle name="Accent5" xfId="41"/>
    <cellStyle name="Accent6" xfId="42"/>
    <cellStyle name="Bad" xfId="43"/>
    <cellStyle name="Calculation" xfId="44"/>
    <cellStyle name="Check Cell" xfId="45"/>
    <cellStyle name="Explanatory Text" xfId="46"/>
    <cellStyle name="Good" xfId="47"/>
    <cellStyle name="Heading 1" xfId="48"/>
    <cellStyle name="Heading 2" xfId="49"/>
    <cellStyle name="Heading 3" xfId="50"/>
    <cellStyle name="Heading 4" xfId="51"/>
    <cellStyle name="Input" xfId="52"/>
    <cellStyle name="Linked Cell" xfId="53"/>
    <cellStyle name="Neutral" xfId="54"/>
    <cellStyle name="Note" xfId="55"/>
    <cellStyle name="Output" xfId="56"/>
    <cellStyle name="Title" xfId="57"/>
    <cellStyle name="Total" xfId="58"/>
    <cellStyle name="Warning Text" xfId="59"/>
    <cellStyle name="一般" xfId="0" builtinId="0"/>
    <cellStyle name="千分位" xfId="60" builtinId="3"/>
    <cellStyle name="中等" xfId="61" builtinId="28" customBuiltin="1"/>
    <cellStyle name="合計" xfId="62" builtinId="25" customBuiltin="1"/>
    <cellStyle name="好" xfId="63" builtinId="26" customBuiltin="1"/>
    <cellStyle name="計算方式" xfId="64" builtinId="22" customBuiltin="1"/>
    <cellStyle name="連結的儲存格" xfId="65" builtinId="24" customBuiltin="1"/>
    <cellStyle name="備註" xfId="66" builtinId="10" customBuiltin="1"/>
    <cellStyle name="說明文字" xfId="67" builtinId="53" customBuiltin="1"/>
    <cellStyle name="輔色1" xfId="68" builtinId="29" customBuiltin="1"/>
    <cellStyle name="輔色2" xfId="69" builtinId="33" customBuiltin="1"/>
    <cellStyle name="輔色3" xfId="70" builtinId="37" customBuiltin="1"/>
    <cellStyle name="輔色4" xfId="71" builtinId="41" customBuiltin="1"/>
    <cellStyle name="輔色5" xfId="72" builtinId="45" customBuiltin="1"/>
    <cellStyle name="輔色6" xfId="73" builtinId="49" customBuiltin="1"/>
    <cellStyle name="標題" xfId="74" builtinId="15" customBuiltin="1"/>
    <cellStyle name="標題 1" xfId="75" builtinId="16" customBuiltin="1"/>
    <cellStyle name="標題 2" xfId="76" builtinId="17" customBuiltin="1"/>
    <cellStyle name="標題 3" xfId="77" builtinId="18" customBuiltin="1"/>
    <cellStyle name="標題 4" xfId="78" builtinId="19" customBuiltin="1"/>
    <cellStyle name="輸入" xfId="79" builtinId="20" customBuiltin="1"/>
    <cellStyle name="輸出" xfId="80" builtinId="21" customBuiltin="1"/>
    <cellStyle name="檢查儲存格" xfId="81" builtinId="23" customBuiltin="1"/>
    <cellStyle name="壞" xfId="82" builtinId="27" customBuiltin="1"/>
    <cellStyle name="警告文字" xfId="83" builtinId="11" customBuiltin="1"/>
  </cellStyles>
  <dxfs count="379">
    <dxf>
      <fill>
        <patternFill>
          <bgColor rgb="FFFF0000"/>
        </patternFill>
      </fill>
    </dxf>
    <dxf>
      <font>
        <b/>
        <i val="0"/>
        <color rgb="FFFFFF00"/>
      </font>
      <fill>
        <patternFill>
          <bgColor rgb="FFFF0000"/>
        </patternFill>
      </fill>
    </dxf>
    <dxf>
      <font>
        <color auto="1"/>
      </font>
      <fill>
        <patternFill>
          <bgColor rgb="FFFF0000"/>
        </patternFill>
      </fill>
    </dxf>
    <dxf>
      <font>
        <color rgb="FFFFFF00"/>
      </font>
      <fill>
        <patternFill>
          <bgColor rgb="FFFF0000"/>
        </patternFill>
      </fill>
    </dxf>
    <dxf>
      <fill>
        <patternFill>
          <bgColor rgb="FFFF0000"/>
        </patternFill>
      </fill>
    </dxf>
    <dxf>
      <fill>
        <patternFill>
          <bgColor rgb="FFFF000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ont>
        <strike val="0"/>
      </font>
      <fill>
        <patternFill patternType="solid">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171450</xdr:rowOff>
    </xdr:from>
    <xdr:ext cx="954107" cy="292388"/>
    <xdr:sp macro="" textlink="">
      <xdr:nvSpPr>
        <xdr:cNvPr id="3" name="文字方塊 2">
          <a:extLst>
            <a:ext uri="{FF2B5EF4-FFF2-40B4-BE49-F238E27FC236}">
              <a16:creationId xmlns:a16="http://schemas.microsoft.com/office/drawing/2014/main" xmlns="" id="{F6E692D5-4E9F-49F9-8EB9-4B420884F54E}"/>
            </a:ext>
          </a:extLst>
        </xdr:cNvPr>
        <xdr:cNvSpPr txBox="1"/>
      </xdr:nvSpPr>
      <xdr:spPr>
        <a:xfrm>
          <a:off x="85725" y="171450"/>
          <a:ext cx="95410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TW" altLang="en-US" sz="1200">
              <a:latin typeface="標楷體" panose="03000509000000000000" pitchFamily="65" charset="-120"/>
              <a:ea typeface="標楷體" panose="03000509000000000000" pitchFamily="65" charset="-120"/>
            </a:rPr>
            <a:t>國小附件六</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33339</xdr:colOff>
      <xdr:row>0</xdr:row>
      <xdr:rowOff>168285</xdr:rowOff>
    </xdr:from>
    <xdr:ext cx="954107" cy="292388"/>
    <xdr:sp macro="" textlink="">
      <xdr:nvSpPr>
        <xdr:cNvPr id="2" name="文字方塊 1">
          <a:extLst>
            <a:ext uri="{FF2B5EF4-FFF2-40B4-BE49-F238E27FC236}">
              <a16:creationId xmlns:a16="http://schemas.microsoft.com/office/drawing/2014/main" xmlns="" id="{8384C26A-6456-40EE-A8D5-07E4D81F457D}"/>
            </a:ext>
          </a:extLst>
        </xdr:cNvPr>
        <xdr:cNvSpPr txBox="1"/>
      </xdr:nvSpPr>
      <xdr:spPr>
        <a:xfrm>
          <a:off x="33339" y="168285"/>
          <a:ext cx="95410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TW" altLang="en-US" sz="1200">
              <a:latin typeface="標楷體" panose="03000509000000000000" pitchFamily="65" charset="-120"/>
              <a:ea typeface="標楷體" panose="03000509000000000000" pitchFamily="65" charset="-120"/>
            </a:rPr>
            <a:t>國小附件七</a:t>
          </a:r>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8"/>
  <sheetViews>
    <sheetView workbookViewId="0">
      <selection activeCell="C10" sqref="C10"/>
    </sheetView>
  </sheetViews>
  <sheetFormatPr defaultRowHeight="16.2"/>
  <cols>
    <col min="1" max="1" width="7.6640625" customWidth="1"/>
    <col min="2" max="2" width="11.21875" customWidth="1"/>
    <col min="3" max="3" width="10" customWidth="1"/>
    <col min="4" max="4" width="2.109375" customWidth="1"/>
    <col min="5" max="5" width="7.6640625" customWidth="1"/>
    <col min="6" max="6" width="11.21875" customWidth="1"/>
    <col min="7" max="7" width="7.6640625" customWidth="1"/>
    <col min="8" max="8" width="2.109375" customWidth="1"/>
    <col min="9" max="9" width="7.6640625" customWidth="1"/>
    <col min="10" max="10" width="11.21875" customWidth="1"/>
    <col min="11" max="11" width="7.6640625" customWidth="1"/>
  </cols>
  <sheetData>
    <row r="1" spans="1:11" ht="19.8">
      <c r="A1" s="1" t="s">
        <v>166</v>
      </c>
    </row>
    <row r="2" spans="1:11" s="8" customFormat="1" ht="24.75" customHeight="1">
      <c r="A2" s="185" t="s">
        <v>165</v>
      </c>
      <c r="B2" s="185"/>
      <c r="C2" s="185"/>
      <c r="D2" s="9"/>
      <c r="E2" s="9"/>
      <c r="F2" s="9"/>
      <c r="G2" s="9"/>
      <c r="H2" s="9"/>
      <c r="I2" s="9"/>
      <c r="J2" s="9"/>
      <c r="K2" s="9"/>
    </row>
    <row r="3" spans="1:11" ht="20.100000000000001" customHeight="1">
      <c r="A3" s="2" t="s">
        <v>4</v>
      </c>
      <c r="B3" s="3" t="s">
        <v>5</v>
      </c>
      <c r="C3" s="3" t="s">
        <v>6</v>
      </c>
      <c r="D3" s="6"/>
      <c r="H3" s="6"/>
    </row>
    <row r="4" spans="1:11" ht="20.100000000000001" customHeight="1">
      <c r="A4" s="2">
        <v>601</v>
      </c>
      <c r="B4" s="4" t="s">
        <v>7</v>
      </c>
      <c r="C4" s="4" t="s">
        <v>8</v>
      </c>
      <c r="D4" s="6"/>
      <c r="H4" s="6"/>
    </row>
    <row r="5" spans="1:11" ht="20.100000000000001" customHeight="1">
      <c r="A5" s="2">
        <v>602</v>
      </c>
      <c r="B5" s="4" t="s">
        <v>12</v>
      </c>
      <c r="C5" s="4" t="s">
        <v>8</v>
      </c>
      <c r="D5" s="6"/>
      <c r="H5" s="6"/>
    </row>
    <row r="6" spans="1:11" ht="20.100000000000001" customHeight="1">
      <c r="A6" s="2">
        <v>603</v>
      </c>
      <c r="B6" s="4" t="s">
        <v>15</v>
      </c>
      <c r="C6" s="4" t="s">
        <v>8</v>
      </c>
      <c r="D6" s="6"/>
      <c r="H6" s="6"/>
    </row>
    <row r="7" spans="1:11" ht="20.100000000000001" customHeight="1">
      <c r="A7" s="2">
        <v>604</v>
      </c>
      <c r="B7" s="4" t="s">
        <v>18</v>
      </c>
      <c r="C7" s="4" t="s">
        <v>8</v>
      </c>
      <c r="D7" s="6"/>
      <c r="H7" s="6"/>
    </row>
    <row r="8" spans="1:11" ht="20.100000000000001" customHeight="1">
      <c r="A8" s="2">
        <v>605</v>
      </c>
      <c r="B8" s="4" t="s">
        <v>20</v>
      </c>
      <c r="C8" s="4" t="s">
        <v>8</v>
      </c>
      <c r="D8" s="6"/>
      <c r="H8" s="6"/>
    </row>
    <row r="9" spans="1:11" ht="20.100000000000001" customHeight="1">
      <c r="A9" s="2">
        <v>606</v>
      </c>
      <c r="B9" s="4" t="s">
        <v>23</v>
      </c>
      <c r="C9" s="4" t="s">
        <v>8</v>
      </c>
      <c r="D9" s="6"/>
      <c r="H9" s="6"/>
    </row>
    <row r="10" spans="1:11" ht="20.100000000000001" customHeight="1">
      <c r="A10" s="2">
        <v>607</v>
      </c>
      <c r="B10" s="4" t="s">
        <v>26</v>
      </c>
      <c r="C10" s="4" t="s">
        <v>8</v>
      </c>
      <c r="D10" s="6"/>
      <c r="H10" s="6"/>
    </row>
    <row r="11" spans="1:11" ht="20.100000000000001" customHeight="1">
      <c r="A11" s="2">
        <v>608</v>
      </c>
      <c r="B11" s="5" t="s">
        <v>28</v>
      </c>
      <c r="C11" s="4" t="s">
        <v>8</v>
      </c>
      <c r="D11" s="6"/>
      <c r="H11" s="6"/>
    </row>
    <row r="12" spans="1:11" ht="20.100000000000001" customHeight="1">
      <c r="A12" s="2">
        <v>609</v>
      </c>
      <c r="B12" s="5" t="s">
        <v>31</v>
      </c>
      <c r="C12" s="4" t="s">
        <v>8</v>
      </c>
      <c r="D12" s="6"/>
      <c r="H12" s="6"/>
    </row>
    <row r="13" spans="1:11" ht="20.100000000000001" customHeight="1">
      <c r="A13" s="2">
        <v>610</v>
      </c>
      <c r="B13" s="5" t="s">
        <v>34</v>
      </c>
      <c r="C13" s="4" t="s">
        <v>8</v>
      </c>
      <c r="D13" s="6"/>
      <c r="H13" s="6"/>
    </row>
    <row r="14" spans="1:11" ht="20.100000000000001" customHeight="1">
      <c r="A14" s="2">
        <v>611</v>
      </c>
      <c r="B14" s="5" t="s">
        <v>37</v>
      </c>
      <c r="C14" s="4" t="s">
        <v>8</v>
      </c>
      <c r="D14" s="6"/>
      <c r="H14" s="6"/>
    </row>
    <row r="15" spans="1:11" ht="20.100000000000001" customHeight="1">
      <c r="A15" s="2">
        <v>612</v>
      </c>
      <c r="B15" s="5" t="s">
        <v>40</v>
      </c>
      <c r="C15" s="4" t="s">
        <v>8</v>
      </c>
      <c r="D15" s="6"/>
      <c r="H15" s="6"/>
    </row>
    <row r="16" spans="1:11" ht="20.100000000000001" customHeight="1">
      <c r="A16" s="2">
        <v>613</v>
      </c>
      <c r="B16" s="5" t="s">
        <v>43</v>
      </c>
      <c r="C16" s="4" t="s">
        <v>8</v>
      </c>
      <c r="D16" s="6"/>
      <c r="H16" s="6"/>
    </row>
    <row r="17" spans="1:8" ht="20.100000000000001" customHeight="1">
      <c r="A17" s="2">
        <v>614</v>
      </c>
      <c r="B17" s="5" t="s">
        <v>47</v>
      </c>
      <c r="C17" s="4" t="s">
        <v>8</v>
      </c>
      <c r="D17" s="6"/>
      <c r="H17" s="6"/>
    </row>
    <row r="18" spans="1:8" ht="20.100000000000001" customHeight="1">
      <c r="A18" s="2">
        <v>615</v>
      </c>
      <c r="B18" s="5" t="s">
        <v>50</v>
      </c>
      <c r="C18" s="4" t="s">
        <v>8</v>
      </c>
      <c r="D18" s="6"/>
      <c r="H18" s="6"/>
    </row>
    <row r="19" spans="1:8" ht="20.100000000000001" customHeight="1">
      <c r="A19" s="2">
        <v>616</v>
      </c>
      <c r="B19" s="5" t="s">
        <v>53</v>
      </c>
      <c r="C19" s="4" t="s">
        <v>8</v>
      </c>
      <c r="D19" s="6"/>
      <c r="H19" s="6"/>
    </row>
    <row r="20" spans="1:8" ht="20.100000000000001" customHeight="1">
      <c r="A20" s="2">
        <v>617</v>
      </c>
      <c r="B20" s="4" t="s">
        <v>56</v>
      </c>
      <c r="C20" s="4" t="s">
        <v>8</v>
      </c>
      <c r="D20" s="6"/>
      <c r="H20" s="6"/>
    </row>
    <row r="21" spans="1:8" ht="20.100000000000001" customHeight="1">
      <c r="A21" s="2">
        <v>618</v>
      </c>
      <c r="B21" s="5" t="s">
        <v>59</v>
      </c>
      <c r="C21" s="4" t="s">
        <v>8</v>
      </c>
      <c r="D21" s="6"/>
      <c r="H21" s="6"/>
    </row>
    <row r="22" spans="1:8" ht="20.100000000000001" customHeight="1">
      <c r="A22" s="2">
        <v>619</v>
      </c>
      <c r="B22" s="5" t="s">
        <v>62</v>
      </c>
      <c r="C22" s="4" t="s">
        <v>8</v>
      </c>
      <c r="D22" s="6"/>
      <c r="H22" s="6"/>
    </row>
    <row r="23" spans="1:8" ht="20.100000000000001" customHeight="1">
      <c r="A23" s="2">
        <v>620</v>
      </c>
      <c r="B23" s="5" t="s">
        <v>65</v>
      </c>
      <c r="C23" s="4" t="s">
        <v>243</v>
      </c>
      <c r="D23" s="6"/>
      <c r="H23" s="6"/>
    </row>
    <row r="24" spans="1:8" ht="20.100000000000001" customHeight="1">
      <c r="A24" s="2">
        <v>621</v>
      </c>
      <c r="B24" s="5" t="s">
        <v>68</v>
      </c>
      <c r="C24" s="4" t="s">
        <v>8</v>
      </c>
      <c r="D24" s="6"/>
      <c r="H24" s="6"/>
    </row>
    <row r="25" spans="1:8" ht="20.100000000000001" customHeight="1">
      <c r="A25" s="2">
        <v>622</v>
      </c>
      <c r="B25" s="5" t="s">
        <v>71</v>
      </c>
      <c r="C25" s="4" t="s">
        <v>8</v>
      </c>
      <c r="D25" s="6"/>
      <c r="H25" s="6"/>
    </row>
    <row r="26" spans="1:8" ht="20.100000000000001" customHeight="1">
      <c r="A26" s="2">
        <v>623</v>
      </c>
      <c r="B26" s="5" t="s">
        <v>74</v>
      </c>
      <c r="C26" s="4" t="s">
        <v>8</v>
      </c>
      <c r="D26" s="6"/>
      <c r="H26" s="6"/>
    </row>
    <row r="27" spans="1:8" ht="20.100000000000001" customHeight="1">
      <c r="A27" s="2">
        <v>624</v>
      </c>
      <c r="B27" s="4" t="s">
        <v>77</v>
      </c>
      <c r="C27" s="4" t="s">
        <v>8</v>
      </c>
      <c r="D27" s="6"/>
      <c r="H27" s="6"/>
    </row>
    <row r="28" spans="1:8" ht="20.100000000000001" customHeight="1">
      <c r="A28" s="2">
        <v>625</v>
      </c>
      <c r="B28" s="4" t="s">
        <v>80</v>
      </c>
      <c r="C28" s="4" t="s">
        <v>10</v>
      </c>
      <c r="D28" s="6"/>
      <c r="H28" s="6"/>
    </row>
    <row r="29" spans="1:8" ht="20.100000000000001" customHeight="1">
      <c r="A29" s="2">
        <v>626</v>
      </c>
      <c r="B29" s="4" t="s">
        <v>83</v>
      </c>
      <c r="C29" s="4" t="s">
        <v>8</v>
      </c>
      <c r="D29" s="6"/>
      <c r="H29" s="6"/>
    </row>
    <row r="30" spans="1:8" ht="20.100000000000001" customHeight="1">
      <c r="A30" s="2">
        <v>627</v>
      </c>
      <c r="B30" s="4" t="s">
        <v>86</v>
      </c>
      <c r="C30" s="4" t="s">
        <v>10</v>
      </c>
      <c r="D30" s="6"/>
      <c r="H30" s="6"/>
    </row>
    <row r="31" spans="1:8" ht="20.100000000000001" customHeight="1">
      <c r="A31" s="2">
        <v>628</v>
      </c>
      <c r="B31" s="4" t="s">
        <v>89</v>
      </c>
      <c r="C31" s="4" t="s">
        <v>10</v>
      </c>
      <c r="D31" s="6"/>
      <c r="H31" s="6"/>
    </row>
    <row r="32" spans="1:8" ht="20.100000000000001" customHeight="1">
      <c r="A32" s="2">
        <v>629</v>
      </c>
      <c r="B32" s="4" t="s">
        <v>92</v>
      </c>
      <c r="C32" s="4" t="s">
        <v>8</v>
      </c>
      <c r="D32" s="6"/>
      <c r="H32" s="6"/>
    </row>
    <row r="33" spans="1:8" ht="20.100000000000001" customHeight="1">
      <c r="A33" s="2">
        <v>630</v>
      </c>
      <c r="B33" s="4" t="s">
        <v>95</v>
      </c>
      <c r="C33" s="4" t="s">
        <v>10</v>
      </c>
      <c r="D33" s="6"/>
      <c r="H33" s="6"/>
    </row>
    <row r="34" spans="1:8" ht="20.100000000000001" customHeight="1">
      <c r="A34" s="2">
        <v>631</v>
      </c>
      <c r="B34" s="4" t="s">
        <v>98</v>
      </c>
      <c r="C34" s="4" t="s">
        <v>10</v>
      </c>
      <c r="D34" s="6"/>
      <c r="H34" s="6"/>
    </row>
    <row r="35" spans="1:8" ht="20.100000000000001" customHeight="1">
      <c r="A35" s="2">
        <v>632</v>
      </c>
      <c r="B35" s="4" t="s">
        <v>101</v>
      </c>
      <c r="C35" s="4" t="s">
        <v>10</v>
      </c>
      <c r="D35" s="6"/>
      <c r="H35" s="6"/>
    </row>
    <row r="36" spans="1:8" ht="20.100000000000001" customHeight="1">
      <c r="A36" s="2">
        <v>633</v>
      </c>
      <c r="B36" s="4" t="s">
        <v>104</v>
      </c>
      <c r="C36" s="4" t="s">
        <v>8</v>
      </c>
      <c r="D36" s="6"/>
      <c r="H36" s="6"/>
    </row>
    <row r="37" spans="1:8" ht="20.100000000000001" customHeight="1">
      <c r="A37" s="2">
        <v>634</v>
      </c>
      <c r="B37" s="4" t="s">
        <v>107</v>
      </c>
      <c r="C37" s="4" t="s">
        <v>10</v>
      </c>
      <c r="D37" s="6"/>
      <c r="H37" s="6"/>
    </row>
    <row r="38" spans="1:8" ht="20.100000000000001" customHeight="1">
      <c r="A38" s="2">
        <v>635</v>
      </c>
      <c r="B38" s="4" t="s">
        <v>110</v>
      </c>
      <c r="C38" s="4" t="s">
        <v>10</v>
      </c>
      <c r="D38" s="6"/>
      <c r="H38" s="6"/>
    </row>
    <row r="39" spans="1:8">
      <c r="A39" s="2">
        <v>636</v>
      </c>
      <c r="B39" s="4" t="s">
        <v>9</v>
      </c>
      <c r="C39" s="4" t="s">
        <v>10</v>
      </c>
    </row>
    <row r="40" spans="1:8">
      <c r="A40" s="2">
        <v>638</v>
      </c>
      <c r="B40" s="4" t="s">
        <v>13</v>
      </c>
      <c r="C40" s="4" t="s">
        <v>10</v>
      </c>
    </row>
    <row r="41" spans="1:8">
      <c r="A41" s="2">
        <v>639</v>
      </c>
      <c r="B41" s="4" t="s">
        <v>16</v>
      </c>
      <c r="C41" s="4" t="s">
        <v>10</v>
      </c>
    </row>
    <row r="42" spans="1:8">
      <c r="A42" s="2">
        <v>641</v>
      </c>
      <c r="B42" s="4" t="s">
        <v>21</v>
      </c>
      <c r="C42" s="4" t="s">
        <v>10</v>
      </c>
    </row>
    <row r="43" spans="1:8">
      <c r="A43" s="2">
        <v>642</v>
      </c>
      <c r="B43" s="7" t="s">
        <v>24</v>
      </c>
      <c r="C43" s="4" t="s">
        <v>10</v>
      </c>
    </row>
    <row r="44" spans="1:8">
      <c r="A44" s="2">
        <v>645</v>
      </c>
      <c r="B44" s="4" t="s">
        <v>29</v>
      </c>
      <c r="C44" s="4" t="s">
        <v>10</v>
      </c>
    </row>
    <row r="45" spans="1:8">
      <c r="A45" s="2">
        <v>647</v>
      </c>
      <c r="B45" s="4" t="s">
        <v>32</v>
      </c>
      <c r="C45" s="4" t="s">
        <v>10</v>
      </c>
    </row>
    <row r="46" spans="1:8">
      <c r="A46" s="2">
        <v>648</v>
      </c>
      <c r="B46" s="4" t="s">
        <v>35</v>
      </c>
      <c r="C46" s="4" t="s">
        <v>10</v>
      </c>
    </row>
    <row r="47" spans="1:8">
      <c r="A47" s="2">
        <v>649</v>
      </c>
      <c r="B47" s="4" t="s">
        <v>38</v>
      </c>
      <c r="C47" s="4" t="s">
        <v>45</v>
      </c>
    </row>
    <row r="48" spans="1:8">
      <c r="A48" s="2">
        <v>650</v>
      </c>
      <c r="B48" s="4" t="s">
        <v>41</v>
      </c>
      <c r="C48" s="4" t="s">
        <v>45</v>
      </c>
    </row>
    <row r="49" spans="1:3">
      <c r="A49" s="2">
        <v>651</v>
      </c>
      <c r="B49" s="4" t="s">
        <v>44</v>
      </c>
      <c r="C49" s="4" t="s">
        <v>244</v>
      </c>
    </row>
    <row r="50" spans="1:3">
      <c r="A50" s="2">
        <v>652</v>
      </c>
      <c r="B50" s="4" t="s">
        <v>48</v>
      </c>
      <c r="C50" s="4" t="s">
        <v>10</v>
      </c>
    </row>
    <row r="51" spans="1:3">
      <c r="A51" s="2">
        <v>653</v>
      </c>
      <c r="B51" s="4" t="s">
        <v>51</v>
      </c>
      <c r="C51" s="4" t="s">
        <v>10</v>
      </c>
    </row>
    <row r="52" spans="1:3">
      <c r="A52" s="2">
        <v>654</v>
      </c>
      <c r="B52" s="4" t="s">
        <v>54</v>
      </c>
      <c r="C52" s="4" t="s">
        <v>45</v>
      </c>
    </row>
    <row r="53" spans="1:3">
      <c r="A53" s="2">
        <v>655</v>
      </c>
      <c r="B53" s="4" t="s">
        <v>57</v>
      </c>
      <c r="C53" s="4" t="s">
        <v>244</v>
      </c>
    </row>
    <row r="54" spans="1:3">
      <c r="A54" s="2">
        <v>656</v>
      </c>
      <c r="B54" s="4" t="s">
        <v>60</v>
      </c>
      <c r="C54" s="4" t="s">
        <v>244</v>
      </c>
    </row>
    <row r="55" spans="1:3">
      <c r="A55" s="2">
        <v>657</v>
      </c>
      <c r="B55" s="4" t="s">
        <v>63</v>
      </c>
      <c r="C55" s="4" t="s">
        <v>45</v>
      </c>
    </row>
    <row r="56" spans="1:3">
      <c r="A56" s="2">
        <v>658</v>
      </c>
      <c r="B56" s="4" t="s">
        <v>66</v>
      </c>
      <c r="C56" s="4" t="s">
        <v>10</v>
      </c>
    </row>
    <row r="57" spans="1:3">
      <c r="A57" s="2">
        <v>659</v>
      </c>
      <c r="B57" s="4" t="s">
        <v>69</v>
      </c>
      <c r="C57" s="4" t="s">
        <v>10</v>
      </c>
    </row>
    <row r="58" spans="1:3">
      <c r="A58" s="2">
        <v>660</v>
      </c>
      <c r="B58" s="5" t="s">
        <v>72</v>
      </c>
      <c r="C58" s="4" t="s">
        <v>45</v>
      </c>
    </row>
    <row r="59" spans="1:3">
      <c r="A59" s="2">
        <v>661</v>
      </c>
      <c r="B59" s="5" t="s">
        <v>75</v>
      </c>
      <c r="C59" s="4" t="s">
        <v>45</v>
      </c>
    </row>
    <row r="60" spans="1:3">
      <c r="A60" s="2">
        <v>662</v>
      </c>
      <c r="B60" s="4" t="s">
        <v>78</v>
      </c>
      <c r="C60" s="4" t="s">
        <v>45</v>
      </c>
    </row>
    <row r="61" spans="1:3">
      <c r="A61" s="2">
        <v>663</v>
      </c>
      <c r="B61" s="4" t="s">
        <v>81</v>
      </c>
      <c r="C61" s="4" t="s">
        <v>45</v>
      </c>
    </row>
    <row r="62" spans="1:3">
      <c r="A62" s="2">
        <v>664</v>
      </c>
      <c r="B62" s="4" t="s">
        <v>84</v>
      </c>
      <c r="C62" s="4" t="s">
        <v>45</v>
      </c>
    </row>
    <row r="63" spans="1:3">
      <c r="A63" s="2">
        <v>665</v>
      </c>
      <c r="B63" s="5" t="s">
        <v>87</v>
      </c>
      <c r="C63" s="4" t="s">
        <v>10</v>
      </c>
    </row>
    <row r="64" spans="1:3">
      <c r="A64" s="2">
        <v>666</v>
      </c>
      <c r="B64" s="5" t="s">
        <v>90</v>
      </c>
      <c r="C64" s="4" t="s">
        <v>45</v>
      </c>
    </row>
    <row r="65" spans="1:3">
      <c r="A65" s="2">
        <v>667</v>
      </c>
      <c r="B65" s="4" t="s">
        <v>93</v>
      </c>
      <c r="C65" s="4" t="s">
        <v>10</v>
      </c>
    </row>
    <row r="66" spans="1:3">
      <c r="A66" s="2">
        <v>668</v>
      </c>
      <c r="B66" s="4" t="s">
        <v>96</v>
      </c>
      <c r="C66" s="4" t="s">
        <v>45</v>
      </c>
    </row>
    <row r="67" spans="1:3">
      <c r="A67" s="2">
        <v>669</v>
      </c>
      <c r="B67" s="4" t="s">
        <v>99</v>
      </c>
      <c r="C67" s="4" t="s">
        <v>45</v>
      </c>
    </row>
    <row r="68" spans="1:3">
      <c r="A68" s="2">
        <v>670</v>
      </c>
      <c r="B68" s="4" t="s">
        <v>102</v>
      </c>
      <c r="C68" s="4" t="s">
        <v>10</v>
      </c>
    </row>
    <row r="69" spans="1:3">
      <c r="A69" s="2">
        <v>671</v>
      </c>
      <c r="B69" s="4" t="s">
        <v>105</v>
      </c>
      <c r="C69" s="4" t="s">
        <v>45</v>
      </c>
    </row>
    <row r="70" spans="1:3">
      <c r="A70" s="2">
        <v>672</v>
      </c>
      <c r="B70" s="4" t="s">
        <v>108</v>
      </c>
      <c r="C70" s="4" t="s">
        <v>244</v>
      </c>
    </row>
    <row r="71" spans="1:3">
      <c r="A71" s="2">
        <v>673</v>
      </c>
      <c r="B71" s="4" t="s">
        <v>111</v>
      </c>
      <c r="C71" s="4" t="s">
        <v>45</v>
      </c>
    </row>
    <row r="72" spans="1:3">
      <c r="A72" s="2">
        <v>674</v>
      </c>
      <c r="B72" s="4" t="s">
        <v>11</v>
      </c>
      <c r="C72" s="4" t="s">
        <v>10</v>
      </c>
    </row>
    <row r="73" spans="1:3">
      <c r="A73" s="2">
        <v>675</v>
      </c>
      <c r="B73" s="4" t="s">
        <v>14</v>
      </c>
      <c r="C73" s="4" t="s">
        <v>10</v>
      </c>
    </row>
    <row r="74" spans="1:3">
      <c r="A74" s="2">
        <v>676</v>
      </c>
      <c r="B74" s="4" t="s">
        <v>17</v>
      </c>
      <c r="C74" s="4" t="s">
        <v>45</v>
      </c>
    </row>
    <row r="75" spans="1:3">
      <c r="A75" s="2">
        <v>677</v>
      </c>
      <c r="B75" s="4" t="s">
        <v>19</v>
      </c>
      <c r="C75" s="35" t="s">
        <v>245</v>
      </c>
    </row>
    <row r="76" spans="1:3">
      <c r="A76" s="2">
        <v>678</v>
      </c>
      <c r="B76" s="4" t="s">
        <v>22</v>
      </c>
      <c r="C76" s="4" t="s">
        <v>45</v>
      </c>
    </row>
    <row r="77" spans="1:3">
      <c r="A77" s="2">
        <v>679</v>
      </c>
      <c r="B77" s="5" t="s">
        <v>25</v>
      </c>
      <c r="C77" s="4" t="s">
        <v>10</v>
      </c>
    </row>
    <row r="78" spans="1:3">
      <c r="A78" s="2">
        <v>680</v>
      </c>
      <c r="B78" s="4" t="s">
        <v>27</v>
      </c>
      <c r="C78" s="4" t="s">
        <v>10</v>
      </c>
    </row>
    <row r="79" spans="1:3">
      <c r="A79" s="2">
        <v>681</v>
      </c>
      <c r="B79" s="5" t="s">
        <v>30</v>
      </c>
      <c r="C79" s="4" t="s">
        <v>45</v>
      </c>
    </row>
    <row r="80" spans="1:3">
      <c r="A80" s="2">
        <v>682</v>
      </c>
      <c r="B80" s="5" t="s">
        <v>33</v>
      </c>
      <c r="C80" s="4" t="s">
        <v>243</v>
      </c>
    </row>
    <row r="81" spans="1:3">
      <c r="A81" s="2">
        <v>683</v>
      </c>
      <c r="B81" s="4" t="s">
        <v>36</v>
      </c>
      <c r="C81" s="4" t="s">
        <v>10</v>
      </c>
    </row>
    <row r="82" spans="1:3">
      <c r="A82" s="2">
        <v>684</v>
      </c>
      <c r="B82" s="5" t="s">
        <v>39</v>
      </c>
      <c r="C82" s="4" t="s">
        <v>243</v>
      </c>
    </row>
    <row r="83" spans="1:3">
      <c r="A83" s="2">
        <v>685</v>
      </c>
      <c r="B83" s="5" t="s">
        <v>42</v>
      </c>
      <c r="C83" s="4" t="s">
        <v>10</v>
      </c>
    </row>
    <row r="84" spans="1:3">
      <c r="A84" s="2">
        <v>686</v>
      </c>
      <c r="B84" s="5" t="s">
        <v>46</v>
      </c>
      <c r="C84" s="4" t="s">
        <v>10</v>
      </c>
    </row>
    <row r="85" spans="1:3">
      <c r="A85" s="2">
        <v>687</v>
      </c>
      <c r="B85" s="5" t="s">
        <v>49</v>
      </c>
      <c r="C85" s="4" t="s">
        <v>243</v>
      </c>
    </row>
    <row r="86" spans="1:3">
      <c r="A86" s="2">
        <v>688</v>
      </c>
      <c r="B86" s="5" t="s">
        <v>52</v>
      </c>
      <c r="C86" s="4" t="s">
        <v>10</v>
      </c>
    </row>
    <row r="87" spans="1:3">
      <c r="A87" s="2">
        <v>689</v>
      </c>
      <c r="B87" s="4" t="s">
        <v>55</v>
      </c>
      <c r="C87" s="4" t="s">
        <v>10</v>
      </c>
    </row>
    <row r="88" spans="1:3">
      <c r="A88" s="2">
        <v>690</v>
      </c>
      <c r="B88" s="4" t="s">
        <v>58</v>
      </c>
      <c r="C88" s="4" t="s">
        <v>10</v>
      </c>
    </row>
    <row r="89" spans="1:3">
      <c r="A89" s="2">
        <v>691</v>
      </c>
      <c r="B89" s="5" t="s">
        <v>61</v>
      </c>
      <c r="C89" s="4" t="s">
        <v>45</v>
      </c>
    </row>
    <row r="90" spans="1:3">
      <c r="A90" s="2">
        <v>692</v>
      </c>
      <c r="B90" s="5" t="s">
        <v>64</v>
      </c>
      <c r="C90" s="4" t="s">
        <v>10</v>
      </c>
    </row>
    <row r="91" spans="1:3">
      <c r="A91" s="2">
        <v>693</v>
      </c>
      <c r="B91" s="5" t="s">
        <v>67</v>
      </c>
      <c r="C91" s="4" t="s">
        <v>45</v>
      </c>
    </row>
    <row r="92" spans="1:3">
      <c r="A92" s="2">
        <v>694</v>
      </c>
      <c r="B92" s="5" t="s">
        <v>70</v>
      </c>
      <c r="C92" s="4" t="s">
        <v>45</v>
      </c>
    </row>
    <row r="93" spans="1:3">
      <c r="A93" s="2">
        <v>695</v>
      </c>
      <c r="B93" s="5" t="s">
        <v>73</v>
      </c>
      <c r="C93" s="4" t="s">
        <v>10</v>
      </c>
    </row>
    <row r="94" spans="1:3">
      <c r="A94" s="2">
        <v>696</v>
      </c>
      <c r="B94" s="5" t="s">
        <v>76</v>
      </c>
      <c r="C94" s="4" t="s">
        <v>45</v>
      </c>
    </row>
    <row r="95" spans="1:3">
      <c r="A95" s="2">
        <v>697</v>
      </c>
      <c r="B95" s="5" t="s">
        <v>79</v>
      </c>
      <c r="C95" s="4" t="s">
        <v>244</v>
      </c>
    </row>
    <row r="96" spans="1:3">
      <c r="A96" s="2">
        <v>698</v>
      </c>
      <c r="B96" s="5" t="s">
        <v>82</v>
      </c>
      <c r="C96" s="4" t="s">
        <v>244</v>
      </c>
    </row>
    <row r="97" spans="1:3">
      <c r="A97" s="2">
        <v>699</v>
      </c>
      <c r="B97" s="4" t="s">
        <v>85</v>
      </c>
      <c r="C97" s="4" t="s">
        <v>244</v>
      </c>
    </row>
    <row r="98" spans="1:3">
      <c r="A98" s="2">
        <v>700</v>
      </c>
      <c r="B98" s="5" t="s">
        <v>88</v>
      </c>
      <c r="C98" s="4" t="s">
        <v>244</v>
      </c>
    </row>
    <row r="99" spans="1:3">
      <c r="A99" s="2">
        <v>701</v>
      </c>
      <c r="B99" s="4" t="s">
        <v>91</v>
      </c>
      <c r="C99" s="4" t="s">
        <v>244</v>
      </c>
    </row>
    <row r="100" spans="1:3">
      <c r="A100" s="2">
        <v>702</v>
      </c>
      <c r="B100" s="5" t="s">
        <v>94</v>
      </c>
      <c r="C100" s="4" t="s">
        <v>244</v>
      </c>
    </row>
    <row r="101" spans="1:3">
      <c r="A101" s="2">
        <v>703</v>
      </c>
      <c r="B101" s="5" t="s">
        <v>97</v>
      </c>
      <c r="C101" s="4" t="s">
        <v>244</v>
      </c>
    </row>
    <row r="102" spans="1:3">
      <c r="A102" s="2">
        <v>705</v>
      </c>
      <c r="B102" s="5" t="s">
        <v>100</v>
      </c>
      <c r="C102" s="4" t="s">
        <v>10</v>
      </c>
    </row>
    <row r="103" spans="1:3">
      <c r="A103" s="2">
        <v>706</v>
      </c>
      <c r="B103" s="5" t="s">
        <v>103</v>
      </c>
      <c r="C103" s="4" t="s">
        <v>10</v>
      </c>
    </row>
    <row r="104" spans="1:3">
      <c r="A104" s="2">
        <v>707</v>
      </c>
      <c r="B104" s="5" t="s">
        <v>106</v>
      </c>
      <c r="C104" s="4" t="s">
        <v>8</v>
      </c>
    </row>
    <row r="105" spans="1:3">
      <c r="A105" s="2">
        <v>708</v>
      </c>
      <c r="B105" s="5" t="s">
        <v>109</v>
      </c>
      <c r="C105" s="4" t="s">
        <v>244</v>
      </c>
    </row>
    <row r="106" spans="1:3">
      <c r="A106" s="2">
        <v>2537</v>
      </c>
      <c r="B106" s="5" t="s">
        <v>182</v>
      </c>
      <c r="C106" s="4" t="s">
        <v>8</v>
      </c>
    </row>
    <row r="107" spans="1:3">
      <c r="A107" s="2">
        <v>2501</v>
      </c>
      <c r="B107" s="5" t="s">
        <v>183</v>
      </c>
      <c r="C107" s="4" t="s">
        <v>8</v>
      </c>
    </row>
    <row r="108" spans="1:3">
      <c r="A108" s="2">
        <v>2542</v>
      </c>
      <c r="B108" s="5" t="s">
        <v>184</v>
      </c>
      <c r="C108" s="4" t="s">
        <v>8</v>
      </c>
    </row>
  </sheetData>
  <sheetProtection password="CF4A" sheet="1" selectLockedCells="1"/>
  <mergeCells count="1">
    <mergeCell ref="A2:C2"/>
  </mergeCells>
  <phoneticPr fontId="2" type="noConversion"/>
  <printOptions horizontalCentered="1"/>
  <pageMargins left="0.7" right="0.7" top="0.75" bottom="0.75" header="0.3" footer="0.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5"/>
  <sheetViews>
    <sheetView tabSelected="1" workbookViewId="0">
      <selection activeCell="I16" sqref="I16"/>
    </sheetView>
  </sheetViews>
  <sheetFormatPr defaultColWidth="9" defaultRowHeight="16.2"/>
  <cols>
    <col min="1" max="1" width="6.33203125" style="14" customWidth="1"/>
    <col min="2" max="2" width="19.109375" style="14" customWidth="1"/>
    <col min="3" max="7" width="11.88671875" style="14" customWidth="1"/>
    <col min="8" max="16384" width="9" style="14"/>
  </cols>
  <sheetData>
    <row r="1" spans="1:7" ht="23.25" customHeight="1" thickBot="1">
      <c r="A1" s="188" t="s">
        <v>318</v>
      </c>
      <c r="B1" s="188"/>
      <c r="C1" s="188"/>
      <c r="D1" s="188"/>
      <c r="E1" s="188"/>
      <c r="F1" s="188"/>
    </row>
    <row r="2" spans="1:7" ht="37.5" customHeight="1" thickBot="1">
      <c r="A2" s="158" t="s">
        <v>167</v>
      </c>
      <c r="B2" s="184">
        <v>611</v>
      </c>
      <c r="C2" s="189" t="s">
        <v>168</v>
      </c>
      <c r="D2" s="190"/>
      <c r="E2" s="187" t="str">
        <f>IF(B2="","",VLOOKUP(B2,'附件四-學校代號暨類型表'!$A$3:$C$108,2,FALSE))</f>
        <v>鑄強國小</v>
      </c>
      <c r="F2" s="187"/>
      <c r="G2" s="187"/>
    </row>
    <row r="3" spans="1:7" ht="31.5" customHeight="1">
      <c r="A3" s="190" t="s">
        <v>225</v>
      </c>
      <c r="B3" s="191" t="s">
        <v>246</v>
      </c>
      <c r="C3" s="186" t="s">
        <v>259</v>
      </c>
      <c r="D3" s="186"/>
      <c r="E3" s="186"/>
      <c r="F3" s="186"/>
      <c r="G3" s="186"/>
    </row>
    <row r="4" spans="1:7" ht="31.5" customHeight="1">
      <c r="A4" s="190"/>
      <c r="B4" s="190"/>
      <c r="C4" s="21" t="s">
        <v>201</v>
      </c>
      <c r="D4" s="21" t="s">
        <v>260</v>
      </c>
      <c r="E4" s="21" t="s">
        <v>202</v>
      </c>
      <c r="F4" s="21" t="s">
        <v>261</v>
      </c>
      <c r="G4" s="21" t="s">
        <v>262</v>
      </c>
    </row>
    <row r="5" spans="1:7" ht="21" customHeight="1">
      <c r="A5" s="190"/>
      <c r="B5" s="190"/>
      <c r="C5" s="25">
        <f>SUM(C6:C60)</f>
        <v>3</v>
      </c>
      <c r="D5" s="25">
        <f>SUM(D6:D60)</f>
        <v>1</v>
      </c>
      <c r="E5" s="21">
        <f>SUM(E6:E60)</f>
        <v>0</v>
      </c>
      <c r="F5" s="21">
        <f>SUM(F6:F60)</f>
        <v>0</v>
      </c>
      <c r="G5" s="21">
        <f>SUM(G6:G60)</f>
        <v>4</v>
      </c>
    </row>
    <row r="6" spans="1:7" ht="22.5" customHeight="1">
      <c r="A6" s="19">
        <f>IF(B6&lt;&gt;"",ROW()-5,"")</f>
        <v>1</v>
      </c>
      <c r="B6" s="16" t="s">
        <v>299</v>
      </c>
      <c r="C6" s="15">
        <v>1</v>
      </c>
      <c r="D6" s="15"/>
      <c r="E6" s="15"/>
      <c r="F6" s="15"/>
      <c r="G6" s="19">
        <f t="shared" ref="G6:G65" si="0">IF(B6="","",SUM(C6:F6))</f>
        <v>1</v>
      </c>
    </row>
    <row r="7" spans="1:7" ht="22.5" customHeight="1">
      <c r="A7" s="19">
        <f t="shared" ref="A7:A65" si="1">IF(B7&lt;&gt;"",ROW()-5,"")</f>
        <v>2</v>
      </c>
      <c r="B7" s="16" t="s">
        <v>300</v>
      </c>
      <c r="C7" s="15">
        <v>1</v>
      </c>
      <c r="D7" s="15"/>
      <c r="E7" s="15"/>
      <c r="F7" s="15"/>
      <c r="G7" s="19">
        <f t="shared" si="0"/>
        <v>1</v>
      </c>
    </row>
    <row r="8" spans="1:7" ht="22.5" customHeight="1">
      <c r="A8" s="19">
        <f t="shared" si="1"/>
        <v>3</v>
      </c>
      <c r="B8" s="16" t="s">
        <v>301</v>
      </c>
      <c r="C8" s="15">
        <v>1</v>
      </c>
      <c r="D8" s="15"/>
      <c r="E8" s="15"/>
      <c r="F8" s="15"/>
      <c r="G8" s="19">
        <f t="shared" si="0"/>
        <v>1</v>
      </c>
    </row>
    <row r="9" spans="1:7" ht="22.5" customHeight="1">
      <c r="A9" s="19">
        <f t="shared" si="1"/>
        <v>4</v>
      </c>
      <c r="B9" s="16" t="s">
        <v>315</v>
      </c>
      <c r="C9" s="15"/>
      <c r="D9" s="15">
        <v>1</v>
      </c>
      <c r="E9" s="15"/>
      <c r="F9" s="15"/>
      <c r="G9" s="19">
        <f t="shared" si="0"/>
        <v>1</v>
      </c>
    </row>
    <row r="10" spans="1:7" ht="22.5" customHeight="1">
      <c r="A10" s="19" t="str">
        <f t="shared" si="1"/>
        <v/>
      </c>
      <c r="B10" s="16"/>
      <c r="C10" s="15"/>
      <c r="D10" s="15"/>
      <c r="E10" s="15"/>
      <c r="F10" s="15"/>
      <c r="G10" s="19" t="str">
        <f t="shared" si="0"/>
        <v/>
      </c>
    </row>
    <row r="11" spans="1:7" ht="22.5" customHeight="1">
      <c r="A11" s="19" t="str">
        <f t="shared" si="1"/>
        <v/>
      </c>
      <c r="B11" s="16"/>
      <c r="C11" s="15"/>
      <c r="D11" s="15"/>
      <c r="E11" s="15"/>
      <c r="F11" s="15"/>
      <c r="G11" s="19" t="str">
        <f t="shared" si="0"/>
        <v/>
      </c>
    </row>
    <row r="12" spans="1:7" ht="22.5" customHeight="1">
      <c r="A12" s="19" t="str">
        <f t="shared" si="1"/>
        <v/>
      </c>
      <c r="B12" s="16"/>
      <c r="C12" s="15"/>
      <c r="D12" s="15"/>
      <c r="E12" s="15"/>
      <c r="F12" s="15"/>
      <c r="G12" s="19" t="str">
        <f t="shared" si="0"/>
        <v/>
      </c>
    </row>
    <row r="13" spans="1:7" ht="22.5" customHeight="1">
      <c r="A13" s="19" t="str">
        <f t="shared" si="1"/>
        <v/>
      </c>
      <c r="B13" s="16"/>
      <c r="C13" s="15"/>
      <c r="D13" s="15"/>
      <c r="E13" s="15"/>
      <c r="F13" s="15"/>
      <c r="G13" s="19" t="str">
        <f t="shared" si="0"/>
        <v/>
      </c>
    </row>
    <row r="14" spans="1:7" ht="22.5" customHeight="1">
      <c r="A14" s="19" t="str">
        <f t="shared" si="1"/>
        <v/>
      </c>
      <c r="B14" s="16"/>
      <c r="C14" s="15"/>
      <c r="D14" s="15"/>
      <c r="E14" s="15"/>
      <c r="F14" s="15"/>
      <c r="G14" s="19" t="str">
        <f t="shared" si="0"/>
        <v/>
      </c>
    </row>
    <row r="15" spans="1:7" ht="22.5" customHeight="1">
      <c r="A15" s="19" t="str">
        <f t="shared" si="1"/>
        <v/>
      </c>
      <c r="B15" s="16"/>
      <c r="C15" s="15"/>
      <c r="D15" s="15"/>
      <c r="E15" s="15"/>
      <c r="F15" s="15"/>
      <c r="G15" s="19" t="str">
        <f t="shared" si="0"/>
        <v/>
      </c>
    </row>
    <row r="16" spans="1:7" ht="22.5" customHeight="1">
      <c r="A16" s="19" t="str">
        <f t="shared" si="1"/>
        <v/>
      </c>
      <c r="B16" s="16"/>
      <c r="C16" s="15"/>
      <c r="D16" s="15"/>
      <c r="E16" s="15"/>
      <c r="F16" s="15"/>
      <c r="G16" s="19" t="str">
        <f t="shared" si="0"/>
        <v/>
      </c>
    </row>
    <row r="17" spans="1:7" ht="22.5" customHeight="1">
      <c r="A17" s="19" t="str">
        <f t="shared" si="1"/>
        <v/>
      </c>
      <c r="B17" s="16"/>
      <c r="C17" s="15"/>
      <c r="D17" s="15"/>
      <c r="E17" s="15"/>
      <c r="F17" s="15"/>
      <c r="G17" s="19" t="str">
        <f t="shared" si="0"/>
        <v/>
      </c>
    </row>
    <row r="18" spans="1:7" ht="22.5" customHeight="1">
      <c r="A18" s="19" t="str">
        <f t="shared" si="1"/>
        <v/>
      </c>
      <c r="B18" s="16"/>
      <c r="C18" s="15"/>
      <c r="D18" s="15"/>
      <c r="E18" s="15"/>
      <c r="F18" s="15"/>
      <c r="G18" s="19" t="str">
        <f t="shared" si="0"/>
        <v/>
      </c>
    </row>
    <row r="19" spans="1:7" ht="22.5" customHeight="1">
      <c r="A19" s="19" t="str">
        <f t="shared" si="1"/>
        <v/>
      </c>
      <c r="B19" s="16"/>
      <c r="C19" s="15"/>
      <c r="D19" s="15"/>
      <c r="E19" s="15"/>
      <c r="F19" s="15"/>
      <c r="G19" s="19" t="str">
        <f t="shared" si="0"/>
        <v/>
      </c>
    </row>
    <row r="20" spans="1:7" ht="22.5" customHeight="1">
      <c r="A20" s="19" t="str">
        <f t="shared" si="1"/>
        <v/>
      </c>
      <c r="B20" s="16"/>
      <c r="C20" s="15"/>
      <c r="D20" s="15"/>
      <c r="E20" s="15"/>
      <c r="F20" s="15"/>
      <c r="G20" s="19" t="str">
        <f t="shared" si="0"/>
        <v/>
      </c>
    </row>
    <row r="21" spans="1:7" ht="22.5" customHeight="1">
      <c r="A21" s="19" t="str">
        <f t="shared" si="1"/>
        <v/>
      </c>
      <c r="B21" s="16"/>
      <c r="C21" s="15"/>
      <c r="D21" s="15"/>
      <c r="E21" s="15"/>
      <c r="F21" s="15"/>
      <c r="G21" s="19" t="str">
        <f t="shared" si="0"/>
        <v/>
      </c>
    </row>
    <row r="22" spans="1:7" ht="22.5" customHeight="1">
      <c r="A22" s="19" t="str">
        <f t="shared" si="1"/>
        <v/>
      </c>
      <c r="B22" s="16"/>
      <c r="C22" s="15"/>
      <c r="D22" s="15"/>
      <c r="E22" s="15"/>
      <c r="F22" s="15"/>
      <c r="G22" s="19" t="str">
        <f t="shared" si="0"/>
        <v/>
      </c>
    </row>
    <row r="23" spans="1:7" ht="22.5" customHeight="1">
      <c r="A23" s="19" t="str">
        <f t="shared" si="1"/>
        <v/>
      </c>
      <c r="B23" s="16"/>
      <c r="C23" s="15"/>
      <c r="D23" s="15"/>
      <c r="E23" s="15"/>
      <c r="F23" s="15"/>
      <c r="G23" s="19" t="str">
        <f t="shared" si="0"/>
        <v/>
      </c>
    </row>
    <row r="24" spans="1:7" ht="22.5" customHeight="1">
      <c r="A24" s="19" t="str">
        <f t="shared" si="1"/>
        <v/>
      </c>
      <c r="B24" s="16"/>
      <c r="C24" s="15"/>
      <c r="D24" s="15"/>
      <c r="E24" s="15"/>
      <c r="F24" s="15"/>
      <c r="G24" s="19" t="str">
        <f t="shared" si="0"/>
        <v/>
      </c>
    </row>
    <row r="25" spans="1:7" ht="22.5" customHeight="1">
      <c r="A25" s="19" t="str">
        <f t="shared" si="1"/>
        <v/>
      </c>
      <c r="B25" s="16"/>
      <c r="C25" s="15"/>
      <c r="D25" s="15"/>
      <c r="E25" s="15"/>
      <c r="F25" s="15"/>
      <c r="G25" s="19" t="str">
        <f t="shared" si="0"/>
        <v/>
      </c>
    </row>
    <row r="26" spans="1:7" ht="22.5" customHeight="1">
      <c r="A26" s="19" t="str">
        <f t="shared" si="1"/>
        <v/>
      </c>
      <c r="B26" s="16"/>
      <c r="C26" s="15"/>
      <c r="D26" s="15"/>
      <c r="E26" s="15"/>
      <c r="F26" s="15"/>
      <c r="G26" s="19" t="str">
        <f t="shared" si="0"/>
        <v/>
      </c>
    </row>
    <row r="27" spans="1:7" ht="22.5" customHeight="1">
      <c r="A27" s="19" t="str">
        <f t="shared" si="1"/>
        <v/>
      </c>
      <c r="B27" s="16"/>
      <c r="C27" s="15"/>
      <c r="D27" s="15"/>
      <c r="E27" s="15"/>
      <c r="F27" s="15"/>
      <c r="G27" s="19" t="str">
        <f t="shared" si="0"/>
        <v/>
      </c>
    </row>
    <row r="28" spans="1:7" ht="22.5" customHeight="1">
      <c r="A28" s="19" t="str">
        <f t="shared" si="1"/>
        <v/>
      </c>
      <c r="B28" s="16"/>
      <c r="C28" s="15"/>
      <c r="D28" s="15"/>
      <c r="E28" s="15"/>
      <c r="F28" s="15"/>
      <c r="G28" s="19" t="str">
        <f t="shared" si="0"/>
        <v/>
      </c>
    </row>
    <row r="29" spans="1:7" ht="22.5" customHeight="1">
      <c r="A29" s="19" t="str">
        <f t="shared" si="1"/>
        <v/>
      </c>
      <c r="B29" s="16"/>
      <c r="C29" s="15"/>
      <c r="D29" s="15"/>
      <c r="E29" s="15"/>
      <c r="F29" s="15"/>
      <c r="G29" s="19" t="str">
        <f t="shared" si="0"/>
        <v/>
      </c>
    </row>
    <row r="30" spans="1:7" ht="22.5" customHeight="1">
      <c r="A30" s="19" t="str">
        <f t="shared" si="1"/>
        <v/>
      </c>
      <c r="B30" s="16"/>
      <c r="C30" s="15"/>
      <c r="D30" s="15"/>
      <c r="E30" s="15"/>
      <c r="F30" s="15"/>
      <c r="G30" s="19" t="str">
        <f t="shared" si="0"/>
        <v/>
      </c>
    </row>
    <row r="31" spans="1:7" ht="22.5" customHeight="1">
      <c r="A31" s="19" t="str">
        <f t="shared" si="1"/>
        <v/>
      </c>
      <c r="B31" s="16"/>
      <c r="C31" s="15"/>
      <c r="D31" s="15"/>
      <c r="E31" s="15"/>
      <c r="F31" s="15"/>
      <c r="G31" s="19" t="str">
        <f t="shared" si="0"/>
        <v/>
      </c>
    </row>
    <row r="32" spans="1:7" ht="22.5" customHeight="1">
      <c r="A32" s="19" t="str">
        <f t="shared" si="1"/>
        <v/>
      </c>
      <c r="B32" s="16"/>
      <c r="C32" s="15"/>
      <c r="D32" s="15"/>
      <c r="E32" s="15"/>
      <c r="F32" s="15"/>
      <c r="G32" s="19" t="str">
        <f t="shared" si="0"/>
        <v/>
      </c>
    </row>
    <row r="33" spans="1:7" ht="22.5" customHeight="1">
      <c r="A33" s="19" t="str">
        <f t="shared" si="1"/>
        <v/>
      </c>
      <c r="B33" s="16"/>
      <c r="C33" s="15"/>
      <c r="D33" s="15"/>
      <c r="E33" s="15"/>
      <c r="F33" s="15"/>
      <c r="G33" s="19" t="str">
        <f t="shared" si="0"/>
        <v/>
      </c>
    </row>
    <row r="34" spans="1:7" ht="22.5" customHeight="1">
      <c r="A34" s="19" t="str">
        <f t="shared" si="1"/>
        <v/>
      </c>
      <c r="B34" s="16"/>
      <c r="C34" s="15"/>
      <c r="D34" s="15"/>
      <c r="E34" s="15"/>
      <c r="F34" s="15"/>
      <c r="G34" s="19" t="str">
        <f t="shared" si="0"/>
        <v/>
      </c>
    </row>
    <row r="35" spans="1:7" ht="22.5" customHeight="1">
      <c r="A35" s="19" t="str">
        <f t="shared" si="1"/>
        <v/>
      </c>
      <c r="B35" s="16"/>
      <c r="C35" s="15"/>
      <c r="D35" s="15"/>
      <c r="E35" s="15"/>
      <c r="F35" s="15"/>
      <c r="G35" s="19" t="str">
        <f t="shared" si="0"/>
        <v/>
      </c>
    </row>
    <row r="36" spans="1:7" ht="22.5" customHeight="1">
      <c r="A36" s="19" t="str">
        <f t="shared" si="1"/>
        <v/>
      </c>
      <c r="B36" s="16"/>
      <c r="C36" s="15"/>
      <c r="D36" s="15"/>
      <c r="E36" s="15"/>
      <c r="F36" s="15"/>
      <c r="G36" s="19" t="str">
        <f t="shared" si="0"/>
        <v/>
      </c>
    </row>
    <row r="37" spans="1:7" ht="22.5" customHeight="1">
      <c r="A37" s="19" t="str">
        <f t="shared" si="1"/>
        <v/>
      </c>
      <c r="B37" s="16"/>
      <c r="C37" s="15"/>
      <c r="D37" s="15"/>
      <c r="E37" s="15"/>
      <c r="F37" s="15"/>
      <c r="G37" s="19" t="str">
        <f t="shared" si="0"/>
        <v/>
      </c>
    </row>
    <row r="38" spans="1:7" ht="22.5" customHeight="1">
      <c r="A38" s="19" t="str">
        <f t="shared" si="1"/>
        <v/>
      </c>
      <c r="B38" s="16"/>
      <c r="C38" s="15"/>
      <c r="D38" s="15"/>
      <c r="E38" s="15"/>
      <c r="F38" s="15"/>
      <c r="G38" s="19" t="str">
        <f t="shared" si="0"/>
        <v/>
      </c>
    </row>
    <row r="39" spans="1:7" ht="22.5" customHeight="1">
      <c r="A39" s="19" t="str">
        <f t="shared" si="1"/>
        <v/>
      </c>
      <c r="B39" s="16"/>
      <c r="C39" s="15"/>
      <c r="D39" s="15"/>
      <c r="E39" s="15"/>
      <c r="F39" s="15"/>
      <c r="G39" s="19" t="str">
        <f t="shared" si="0"/>
        <v/>
      </c>
    </row>
    <row r="40" spans="1:7" ht="22.5" customHeight="1">
      <c r="A40" s="19" t="str">
        <f t="shared" si="1"/>
        <v/>
      </c>
      <c r="B40" s="16"/>
      <c r="C40" s="15"/>
      <c r="D40" s="15"/>
      <c r="E40" s="15"/>
      <c r="F40" s="15"/>
      <c r="G40" s="19" t="str">
        <f t="shared" si="0"/>
        <v/>
      </c>
    </row>
    <row r="41" spans="1:7" ht="22.5" customHeight="1">
      <c r="A41" s="19" t="str">
        <f t="shared" si="1"/>
        <v/>
      </c>
      <c r="B41" s="16"/>
      <c r="C41" s="15"/>
      <c r="D41" s="15"/>
      <c r="E41" s="15"/>
      <c r="F41" s="15"/>
      <c r="G41" s="19" t="str">
        <f t="shared" si="0"/>
        <v/>
      </c>
    </row>
    <row r="42" spans="1:7" ht="22.5" customHeight="1">
      <c r="A42" s="19" t="str">
        <f t="shared" si="1"/>
        <v/>
      </c>
      <c r="B42" s="16"/>
      <c r="C42" s="15"/>
      <c r="D42" s="15"/>
      <c r="E42" s="15"/>
      <c r="F42" s="15"/>
      <c r="G42" s="19" t="str">
        <f t="shared" si="0"/>
        <v/>
      </c>
    </row>
    <row r="43" spans="1:7" ht="22.5" customHeight="1">
      <c r="A43" s="19" t="str">
        <f t="shared" si="1"/>
        <v/>
      </c>
      <c r="B43" s="16"/>
      <c r="C43" s="15"/>
      <c r="D43" s="15"/>
      <c r="E43" s="15"/>
      <c r="F43" s="15"/>
      <c r="G43" s="19" t="str">
        <f t="shared" si="0"/>
        <v/>
      </c>
    </row>
    <row r="44" spans="1:7" ht="22.5" customHeight="1">
      <c r="A44" s="19" t="str">
        <f t="shared" si="1"/>
        <v/>
      </c>
      <c r="B44" s="16"/>
      <c r="C44" s="15"/>
      <c r="D44" s="15"/>
      <c r="E44" s="15"/>
      <c r="F44" s="15"/>
      <c r="G44" s="19" t="str">
        <f t="shared" si="0"/>
        <v/>
      </c>
    </row>
    <row r="45" spans="1:7" ht="22.5" customHeight="1">
      <c r="A45" s="19" t="str">
        <f t="shared" si="1"/>
        <v/>
      </c>
      <c r="B45" s="16"/>
      <c r="C45" s="15"/>
      <c r="D45" s="15"/>
      <c r="E45" s="15"/>
      <c r="F45" s="15"/>
      <c r="G45" s="19" t="str">
        <f t="shared" si="0"/>
        <v/>
      </c>
    </row>
    <row r="46" spans="1:7" ht="22.5" customHeight="1">
      <c r="A46" s="19" t="str">
        <f t="shared" si="1"/>
        <v/>
      </c>
      <c r="B46" s="16"/>
      <c r="C46" s="15"/>
      <c r="D46" s="15"/>
      <c r="E46" s="15"/>
      <c r="F46" s="15"/>
      <c r="G46" s="19" t="str">
        <f t="shared" si="0"/>
        <v/>
      </c>
    </row>
    <row r="47" spans="1:7" ht="22.5" customHeight="1">
      <c r="A47" s="19" t="str">
        <f t="shared" si="1"/>
        <v/>
      </c>
      <c r="B47" s="16"/>
      <c r="C47" s="15"/>
      <c r="D47" s="15"/>
      <c r="E47" s="15"/>
      <c r="F47" s="15"/>
      <c r="G47" s="19" t="str">
        <f t="shared" si="0"/>
        <v/>
      </c>
    </row>
    <row r="48" spans="1:7" ht="22.5" customHeight="1">
      <c r="A48" s="19" t="str">
        <f t="shared" si="1"/>
        <v/>
      </c>
      <c r="B48" s="16"/>
      <c r="C48" s="15"/>
      <c r="D48" s="15"/>
      <c r="E48" s="15"/>
      <c r="F48" s="15"/>
      <c r="G48" s="19" t="str">
        <f t="shared" si="0"/>
        <v/>
      </c>
    </row>
    <row r="49" spans="1:7" ht="22.5" customHeight="1">
      <c r="A49" s="19" t="str">
        <f t="shared" si="1"/>
        <v/>
      </c>
      <c r="B49" s="16"/>
      <c r="C49" s="15"/>
      <c r="D49" s="15"/>
      <c r="E49" s="15"/>
      <c r="F49" s="15"/>
      <c r="G49" s="19" t="str">
        <f t="shared" si="0"/>
        <v/>
      </c>
    </row>
    <row r="50" spans="1:7" ht="22.5" customHeight="1">
      <c r="A50" s="19" t="str">
        <f t="shared" si="1"/>
        <v/>
      </c>
      <c r="B50" s="16"/>
      <c r="C50" s="15"/>
      <c r="D50" s="15"/>
      <c r="E50" s="15"/>
      <c r="F50" s="15"/>
      <c r="G50" s="19" t="str">
        <f t="shared" si="0"/>
        <v/>
      </c>
    </row>
    <row r="51" spans="1:7" ht="22.5" customHeight="1">
      <c r="A51" s="19" t="str">
        <f t="shared" si="1"/>
        <v/>
      </c>
      <c r="B51" s="16"/>
      <c r="C51" s="15"/>
      <c r="D51" s="15"/>
      <c r="E51" s="15"/>
      <c r="F51" s="15"/>
      <c r="G51" s="19" t="str">
        <f t="shared" si="0"/>
        <v/>
      </c>
    </row>
    <row r="52" spans="1:7" ht="22.5" customHeight="1">
      <c r="A52" s="19" t="str">
        <f t="shared" si="1"/>
        <v/>
      </c>
      <c r="B52" s="16"/>
      <c r="C52" s="15"/>
      <c r="D52" s="15"/>
      <c r="E52" s="15"/>
      <c r="F52" s="15"/>
      <c r="G52" s="19" t="str">
        <f t="shared" si="0"/>
        <v/>
      </c>
    </row>
    <row r="53" spans="1:7" ht="22.5" customHeight="1">
      <c r="A53" s="19" t="str">
        <f t="shared" si="1"/>
        <v/>
      </c>
      <c r="B53" s="16"/>
      <c r="C53" s="15"/>
      <c r="D53" s="15"/>
      <c r="E53" s="15"/>
      <c r="F53" s="15"/>
      <c r="G53" s="19" t="str">
        <f t="shared" si="0"/>
        <v/>
      </c>
    </row>
    <row r="54" spans="1:7" ht="22.5" customHeight="1">
      <c r="A54" s="19" t="str">
        <f t="shared" si="1"/>
        <v/>
      </c>
      <c r="B54" s="16"/>
      <c r="C54" s="15"/>
      <c r="D54" s="15"/>
      <c r="E54" s="15"/>
      <c r="F54" s="15"/>
      <c r="G54" s="19" t="str">
        <f t="shared" si="0"/>
        <v/>
      </c>
    </row>
    <row r="55" spans="1:7" ht="22.5" customHeight="1">
      <c r="A55" s="19" t="str">
        <f t="shared" si="1"/>
        <v/>
      </c>
      <c r="B55" s="16"/>
      <c r="C55" s="15"/>
      <c r="D55" s="15"/>
      <c r="E55" s="15"/>
      <c r="F55" s="15"/>
      <c r="G55" s="19" t="str">
        <f t="shared" si="0"/>
        <v/>
      </c>
    </row>
    <row r="56" spans="1:7" ht="22.5" customHeight="1">
      <c r="A56" s="19" t="str">
        <f t="shared" si="1"/>
        <v/>
      </c>
      <c r="B56" s="16"/>
      <c r="C56" s="15"/>
      <c r="D56" s="15"/>
      <c r="E56" s="15"/>
      <c r="F56" s="15"/>
      <c r="G56" s="19" t="str">
        <f t="shared" si="0"/>
        <v/>
      </c>
    </row>
    <row r="57" spans="1:7" ht="22.5" customHeight="1">
      <c r="A57" s="19" t="str">
        <f t="shared" si="1"/>
        <v/>
      </c>
      <c r="B57" s="16"/>
      <c r="C57" s="15"/>
      <c r="D57" s="15"/>
      <c r="E57" s="15"/>
      <c r="F57" s="15"/>
      <c r="G57" s="19" t="str">
        <f t="shared" si="0"/>
        <v/>
      </c>
    </row>
    <row r="58" spans="1:7" ht="22.5" customHeight="1">
      <c r="A58" s="19" t="str">
        <f t="shared" si="1"/>
        <v/>
      </c>
      <c r="B58" s="16"/>
      <c r="C58" s="15"/>
      <c r="D58" s="15"/>
      <c r="E58" s="15"/>
      <c r="F58" s="15"/>
      <c r="G58" s="19" t="str">
        <f t="shared" si="0"/>
        <v/>
      </c>
    </row>
    <row r="59" spans="1:7" ht="22.5" customHeight="1">
      <c r="A59" s="19" t="str">
        <f t="shared" si="1"/>
        <v/>
      </c>
      <c r="B59" s="16"/>
      <c r="C59" s="15"/>
      <c r="D59" s="15"/>
      <c r="E59" s="15"/>
      <c r="F59" s="15"/>
      <c r="G59" s="19" t="str">
        <f t="shared" si="0"/>
        <v/>
      </c>
    </row>
    <row r="60" spans="1:7" ht="22.5" customHeight="1">
      <c r="A60" s="19" t="str">
        <f t="shared" si="1"/>
        <v/>
      </c>
      <c r="B60" s="16"/>
      <c r="C60" s="15"/>
      <c r="D60" s="15"/>
      <c r="E60" s="15"/>
      <c r="F60" s="15"/>
      <c r="G60" s="19" t="str">
        <f t="shared" si="0"/>
        <v/>
      </c>
    </row>
    <row r="61" spans="1:7" ht="22.5" customHeight="1">
      <c r="A61" s="19" t="str">
        <f t="shared" si="1"/>
        <v/>
      </c>
      <c r="B61" s="15"/>
      <c r="C61" s="15"/>
      <c r="D61" s="15"/>
      <c r="E61" s="15"/>
      <c r="F61" s="15"/>
      <c r="G61" s="19" t="str">
        <f t="shared" si="0"/>
        <v/>
      </c>
    </row>
    <row r="62" spans="1:7" ht="22.5" customHeight="1">
      <c r="A62" s="19" t="str">
        <f t="shared" si="1"/>
        <v/>
      </c>
      <c r="B62" s="15"/>
      <c r="C62" s="15"/>
      <c r="D62" s="15"/>
      <c r="E62" s="15"/>
      <c r="F62" s="15"/>
      <c r="G62" s="19" t="str">
        <f t="shared" si="0"/>
        <v/>
      </c>
    </row>
    <row r="63" spans="1:7" ht="22.5" customHeight="1">
      <c r="A63" s="19" t="str">
        <f t="shared" si="1"/>
        <v/>
      </c>
      <c r="B63" s="15"/>
      <c r="C63" s="15"/>
      <c r="D63" s="15"/>
      <c r="E63" s="15"/>
      <c r="F63" s="15"/>
      <c r="G63" s="19" t="str">
        <f t="shared" si="0"/>
        <v/>
      </c>
    </row>
    <row r="64" spans="1:7" ht="22.5" customHeight="1">
      <c r="A64" s="19" t="str">
        <f t="shared" si="1"/>
        <v/>
      </c>
      <c r="B64" s="15"/>
      <c r="C64" s="15"/>
      <c r="D64" s="15"/>
      <c r="E64" s="15"/>
      <c r="F64" s="15"/>
      <c r="G64" s="19" t="str">
        <f t="shared" si="0"/>
        <v/>
      </c>
    </row>
    <row r="65" spans="1:7" ht="22.5" customHeight="1">
      <c r="A65" s="19" t="str">
        <f t="shared" si="1"/>
        <v/>
      </c>
      <c r="B65" s="15"/>
      <c r="C65" s="15"/>
      <c r="D65" s="15"/>
      <c r="E65" s="15"/>
      <c r="F65" s="15"/>
      <c r="G65" s="19" t="str">
        <f t="shared" si="0"/>
        <v/>
      </c>
    </row>
  </sheetData>
  <sheetProtection algorithmName="SHA-512" hashValue="xsJMWZh53yNbwXUqBYE8oCwbSKSYZgAROEXL4E7DmsNBWR6nJ9hcuEUJL2sdtXndKCVWkAh9p75MVWo7fbjhOA==" saltValue="9P2WCQUPUFD0lhwnBOYFbA==" spinCount="100000" sheet="1" selectLockedCells="1"/>
  <mergeCells count="6">
    <mergeCell ref="C3:G3"/>
    <mergeCell ref="E2:G2"/>
    <mergeCell ref="A1:F1"/>
    <mergeCell ref="C2:D2"/>
    <mergeCell ref="A3:A5"/>
    <mergeCell ref="B3:B5"/>
  </mergeCells>
  <phoneticPr fontId="2" type="noConversion"/>
  <conditionalFormatting sqref="G6:G65">
    <cfRule type="cellIs" dxfId="378" priority="2" stopIfTrue="1" operator="equal">
      <formula>0</formula>
    </cfRule>
    <cfRule type="cellIs" dxfId="377" priority="3" stopIfTrue="1" operator="greaterThan">
      <formula>1</formula>
    </cfRule>
  </conditionalFormatting>
  <conditionalFormatting sqref="G6:G65">
    <cfRule type="containsBlanks" dxfId="376" priority="1" stopIfTrue="1">
      <formula>LEN(TRIM(G6))=0</formula>
    </cfRule>
  </conditionalFormatting>
  <printOptions horizontalCentered="1"/>
  <pageMargins left="0.19685039370078741" right="0.19685039370078741" top="0.39370078740157483" bottom="0.3937007874015748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162"/>
  <sheetViews>
    <sheetView workbookViewId="0">
      <selection activeCell="G6" sqref="G6"/>
    </sheetView>
  </sheetViews>
  <sheetFormatPr defaultColWidth="9" defaultRowHeight="16.2"/>
  <cols>
    <col min="1" max="3" width="5.6640625" style="12" customWidth="1"/>
    <col min="4" max="4" width="9" style="12" customWidth="1"/>
    <col min="5" max="8" width="3.33203125" style="12" customWidth="1"/>
    <col min="9" max="9" width="23.88671875" style="11" customWidth="1"/>
    <col min="10" max="11" width="3.77734375" style="12" customWidth="1"/>
    <col min="12" max="16" width="3.77734375" style="13" customWidth="1"/>
    <col min="17" max="17" width="5.21875" style="13" customWidth="1"/>
    <col min="18" max="19" width="2.6640625" style="10" customWidth="1"/>
    <col min="20" max="16384" width="9" style="10"/>
  </cols>
  <sheetData>
    <row r="1" spans="1:19" ht="25.5" customHeight="1">
      <c r="A1" s="196" t="s">
        <v>319</v>
      </c>
      <c r="B1" s="196"/>
      <c r="C1" s="196"/>
      <c r="D1" s="196"/>
      <c r="E1" s="196"/>
      <c r="F1" s="196"/>
      <c r="G1" s="196"/>
      <c r="H1" s="196"/>
      <c r="I1" s="196"/>
      <c r="J1" s="196"/>
      <c r="K1" s="196"/>
      <c r="L1" s="196"/>
      <c r="M1" s="196"/>
      <c r="N1" s="196"/>
      <c r="O1" s="196"/>
      <c r="P1" s="196"/>
      <c r="Q1" s="196"/>
      <c r="R1" s="174"/>
      <c r="S1" s="174"/>
    </row>
    <row r="2" spans="1:19" ht="25.5" customHeight="1">
      <c r="A2" s="158" t="s">
        <v>206</v>
      </c>
      <c r="B2" s="200">
        <f>'附件一之1-開班數'!B2</f>
        <v>611</v>
      </c>
      <c r="C2" s="189"/>
      <c r="D2" s="158" t="s">
        <v>168</v>
      </c>
      <c r="E2" s="200" t="str">
        <f>IF(B2="","",VLOOKUP(B2,'附件四-學校代號暨類型表'!$A$3:$C$108,2,FALSE))</f>
        <v>鑄強國小</v>
      </c>
      <c r="F2" s="201"/>
      <c r="G2" s="201"/>
      <c r="H2" s="201"/>
      <c r="I2" s="189"/>
      <c r="J2" s="211" t="s">
        <v>223</v>
      </c>
      <c r="K2" s="211"/>
      <c r="L2" s="212" t="s">
        <v>220</v>
      </c>
      <c r="M2" s="212"/>
      <c r="N2" s="212"/>
      <c r="O2" s="212"/>
      <c r="P2" s="212"/>
      <c r="Q2" s="213" t="s">
        <v>218</v>
      </c>
      <c r="R2" s="174"/>
      <c r="S2" s="174"/>
    </row>
    <row r="3" spans="1:19" ht="25.5" customHeight="1">
      <c r="A3" s="198" t="s">
        <v>225</v>
      </c>
      <c r="B3" s="199" t="s">
        <v>216</v>
      </c>
      <c r="C3" s="199"/>
      <c r="D3" s="198" t="s">
        <v>209</v>
      </c>
      <c r="E3" s="202" t="s">
        <v>317</v>
      </c>
      <c r="F3" s="203"/>
      <c r="G3" s="203"/>
      <c r="H3" s="204"/>
      <c r="I3" s="197" t="s">
        <v>316</v>
      </c>
      <c r="J3" s="211"/>
      <c r="K3" s="211"/>
      <c r="L3" s="212"/>
      <c r="M3" s="212"/>
      <c r="N3" s="212"/>
      <c r="O3" s="212"/>
      <c r="P3" s="212"/>
      <c r="Q3" s="213"/>
      <c r="R3" s="194" t="s">
        <v>295</v>
      </c>
      <c r="S3" s="195"/>
    </row>
    <row r="4" spans="1:19" ht="66.75" customHeight="1">
      <c r="A4" s="198"/>
      <c r="B4" s="198" t="s">
        <v>214</v>
      </c>
      <c r="C4" s="198" t="s">
        <v>215</v>
      </c>
      <c r="D4" s="198"/>
      <c r="E4" s="205"/>
      <c r="F4" s="206"/>
      <c r="G4" s="206"/>
      <c r="H4" s="207"/>
      <c r="I4" s="198"/>
      <c r="J4" s="182" t="s">
        <v>210</v>
      </c>
      <c r="K4" s="182" t="s">
        <v>211</v>
      </c>
      <c r="L4" s="183" t="s">
        <v>219</v>
      </c>
      <c r="M4" s="183" t="s">
        <v>207</v>
      </c>
      <c r="N4" s="183" t="s">
        <v>212</v>
      </c>
      <c r="O4" s="183" t="s">
        <v>208</v>
      </c>
      <c r="P4" s="183" t="s">
        <v>213</v>
      </c>
      <c r="Q4" s="213"/>
      <c r="R4" s="192" t="s">
        <v>223</v>
      </c>
      <c r="S4" s="193" t="s">
        <v>294</v>
      </c>
    </row>
    <row r="5" spans="1:19" ht="20.25" customHeight="1">
      <c r="A5" s="198"/>
      <c r="B5" s="198"/>
      <c r="C5" s="198"/>
      <c r="D5" s="198"/>
      <c r="E5" s="208"/>
      <c r="F5" s="209"/>
      <c r="G5" s="209"/>
      <c r="H5" s="210"/>
      <c r="I5" s="198"/>
      <c r="J5" s="175">
        <f t="shared" ref="J5:Q5" si="0">SUM(J6:J19995)</f>
        <v>3</v>
      </c>
      <c r="K5" s="175">
        <f t="shared" si="0"/>
        <v>1</v>
      </c>
      <c r="L5" s="176">
        <f t="shared" si="0"/>
        <v>1</v>
      </c>
      <c r="M5" s="176">
        <f t="shared" si="0"/>
        <v>1</v>
      </c>
      <c r="N5" s="176">
        <f t="shared" si="0"/>
        <v>1</v>
      </c>
      <c r="O5" s="176">
        <f>SUM(O6:O19995)</f>
        <v>0</v>
      </c>
      <c r="P5" s="176">
        <f t="shared" si="0"/>
        <v>1</v>
      </c>
      <c r="Q5" s="177">
        <f t="shared" si="0"/>
        <v>1</v>
      </c>
      <c r="R5" s="192"/>
      <c r="S5" s="193"/>
    </row>
    <row r="6" spans="1:19">
      <c r="A6" s="178">
        <v>1</v>
      </c>
      <c r="B6" s="16">
        <v>1</v>
      </c>
      <c r="C6" s="16">
        <v>2</v>
      </c>
      <c r="D6" s="16" t="s">
        <v>296</v>
      </c>
      <c r="E6" s="16">
        <v>1</v>
      </c>
      <c r="F6" s="16"/>
      <c r="G6" s="16"/>
      <c r="H6" s="16"/>
      <c r="I6" s="181" t="str">
        <f>IFERROR(IF(COUNT(E6:H6)=0,"",IF(COUNT(E6:H6)=1,VLOOKUP(E6,'附件一之1-開班數'!$A$6:$B$65,2,0),IF(COUNT(E6:H6)=2,VLOOKUP(E6,'附件一之1-開班數'!$A$6:$B$65,2,0)&amp;"、"&amp;VLOOKUP(F6,'附件一之1-開班數'!$A$6:$B$65,2,0),IF(COUNT(E6:H6)=3,VLOOKUP(E6,'附件一之1-開班數'!$A$6:$B$65,2,0)&amp;"、"&amp;VLOOKUP(F6,'附件一之1-開班數'!$A$6:$B$65,2,0)&amp;"、"&amp;VLOOKUP(G6,'附件一之1-開班數'!$A$6:$B$65,2,0),IF(COUNT(E6:H6)=4,VLOOKUP(E6,'附件一之1-開班數'!$A$6:$B$65,2,0)&amp;"、"&amp;VLOOKUP(F6,'附件一之1-開班數'!$A$6:$B$65,2,0)&amp;"、"&amp;VLOOKUP(G6,'附件一之1-開班數'!$A$6:$B$65,2,0))&amp;"、"&amp;VLOOKUP(H6,'附件一之1-開班數'!$A$6:$B$65,2,0))))),"有班級不存在,或跳格輸入")</f>
        <v>低年級1班</v>
      </c>
      <c r="J6" s="16">
        <v>1</v>
      </c>
      <c r="K6" s="16"/>
      <c r="L6" s="15"/>
      <c r="M6" s="15"/>
      <c r="N6" s="15">
        <v>1</v>
      </c>
      <c r="O6" s="15"/>
      <c r="P6" s="15"/>
      <c r="Q6" s="15"/>
      <c r="R6" s="179">
        <f>IF(D6="","",SUM(J6:K6))</f>
        <v>1</v>
      </c>
      <c r="S6" s="179">
        <f t="shared" ref="S6:S69" si="1">IF(D6="","",SUM(L6:P6))</f>
        <v>1</v>
      </c>
    </row>
    <row r="7" spans="1:19">
      <c r="A7" s="178">
        <v>2</v>
      </c>
      <c r="B7" s="16">
        <v>1</v>
      </c>
      <c r="C7" s="16">
        <v>1</v>
      </c>
      <c r="D7" s="16" t="s">
        <v>296</v>
      </c>
      <c r="E7" s="16">
        <v>2</v>
      </c>
      <c r="F7" s="16">
        <v>4</v>
      </c>
      <c r="G7" s="16"/>
      <c r="H7" s="16"/>
      <c r="I7" s="181" t="str">
        <f>IFERROR(IF(COUNT(E7:H7)=0,"",IF(COUNT(E7:H7)=1,VLOOKUP(E7,'附件一之1-開班數'!$A$6:$B$65,2,0),IF(COUNT(E7:H7)=2,VLOOKUP(E7,'附件一之1-開班數'!$A$6:$B$65,2,0)&amp;"、"&amp;VLOOKUP(F7,'附件一之1-開班數'!$A$6:$B$65,2,0),IF(COUNT(E7:H7)=3,VLOOKUP(E7,'附件一之1-開班數'!$A$6:$B$65,2,0)&amp;"、"&amp;VLOOKUP(F7,'附件一之1-開班數'!$A$6:$B$65,2,0)&amp;"、"&amp;VLOOKUP(G7,'附件一之1-開班數'!$A$6:$B$65,2,0),IF(COUNT(E7:H7)=4,VLOOKUP(E7,'附件一之1-開班數'!$A$6:$B$65,2,0)&amp;"、"&amp;VLOOKUP(F7,'附件一之1-開班數'!$A$6:$B$65,2,0)&amp;"、"&amp;VLOOKUP(G7,'附件一之1-開班數'!$A$6:$B$65,2,0))&amp;"、"&amp;VLOOKUP(H7,'附件一之1-開班數'!$A$6:$B$65,2,0))))),"有班級不存在,或跳格輸入")</f>
        <v>低年級2班、中年級1班</v>
      </c>
      <c r="J7" s="16">
        <v>1</v>
      </c>
      <c r="K7" s="16"/>
      <c r="L7" s="15"/>
      <c r="M7" s="15">
        <v>1</v>
      </c>
      <c r="N7" s="15"/>
      <c r="O7" s="15"/>
      <c r="P7" s="15"/>
      <c r="Q7" s="15"/>
      <c r="R7" s="179">
        <f t="shared" ref="R7:R10" si="2">IF(D7="","",SUM(J7:K7))</f>
        <v>1</v>
      </c>
      <c r="S7" s="179">
        <f t="shared" si="1"/>
        <v>1</v>
      </c>
    </row>
    <row r="8" spans="1:19">
      <c r="A8" s="178">
        <v>3</v>
      </c>
      <c r="B8" s="16">
        <v>2</v>
      </c>
      <c r="C8" s="16" t="s">
        <v>297</v>
      </c>
      <c r="D8" s="16" t="s">
        <v>296</v>
      </c>
      <c r="E8" s="16">
        <v>3</v>
      </c>
      <c r="F8" s="16"/>
      <c r="G8" s="16"/>
      <c r="H8" s="16"/>
      <c r="I8" s="181" t="str">
        <f>IFERROR(IF(COUNT(E8:H8)=0,"",IF(COUNT(E8:H8)=1,VLOOKUP(E8,'附件一之1-開班數'!$A$6:$B$65,2,0),IF(COUNT(E8:H8)=2,VLOOKUP(E8,'附件一之1-開班數'!$A$6:$B$65,2,0)&amp;"、"&amp;VLOOKUP(F8,'附件一之1-開班數'!$A$6:$B$65,2,0),IF(COUNT(E8:H8)=3,VLOOKUP(E8,'附件一之1-開班數'!$A$6:$B$65,2,0)&amp;"、"&amp;VLOOKUP(F8,'附件一之1-開班數'!$A$6:$B$65,2,0)&amp;"、"&amp;VLOOKUP(G8,'附件一之1-開班數'!$A$6:$B$65,2,0),IF(COUNT(E8:H8)=4,VLOOKUP(E8,'附件一之1-開班數'!$A$6:$B$65,2,0)&amp;"、"&amp;VLOOKUP(F8,'附件一之1-開班數'!$A$6:$B$65,2,0)&amp;"、"&amp;VLOOKUP(G8,'附件一之1-開班數'!$A$6:$B$65,2,0))&amp;"、"&amp;VLOOKUP(H8,'附件一之1-開班數'!$A$6:$B$65,2,0))))),"有班級不存在,或跳格輸入")</f>
        <v>低年級3班</v>
      </c>
      <c r="J8" s="16"/>
      <c r="K8" s="16">
        <v>1</v>
      </c>
      <c r="L8" s="15">
        <v>1</v>
      </c>
      <c r="M8" s="15"/>
      <c r="N8" s="15"/>
      <c r="O8" s="15"/>
      <c r="P8" s="15"/>
      <c r="Q8" s="15">
        <v>1</v>
      </c>
      <c r="R8" s="179">
        <f t="shared" si="2"/>
        <v>1</v>
      </c>
      <c r="S8" s="179">
        <f t="shared" si="1"/>
        <v>1</v>
      </c>
    </row>
    <row r="9" spans="1:19">
      <c r="A9" s="178">
        <v>4</v>
      </c>
      <c r="B9" s="16">
        <v>1</v>
      </c>
      <c r="C9" s="16" t="s">
        <v>298</v>
      </c>
      <c r="D9" s="16" t="s">
        <v>296</v>
      </c>
      <c r="E9" s="16">
        <v>5</v>
      </c>
      <c r="F9" s="16"/>
      <c r="G9" s="16"/>
      <c r="H9" s="16"/>
      <c r="I9" s="181" t="str">
        <f>IFERROR(IF(COUNT(E9:H9)=0,"",IF(COUNT(E9:H9)=1,VLOOKUP(E9,'附件一之1-開班數'!$A$6:$B$65,2,0),IF(COUNT(E9:H9)=2,VLOOKUP(E9,'附件一之1-開班數'!$A$6:$B$65,2,0)&amp;"、"&amp;VLOOKUP(F9,'附件一之1-開班數'!$A$6:$B$65,2,0),IF(COUNT(E9:H9)=3,VLOOKUP(E9,'附件一之1-開班數'!$A$6:$B$65,2,0)&amp;"、"&amp;VLOOKUP(F9,'附件一之1-開班數'!$A$6:$B$65,2,0)&amp;"、"&amp;VLOOKUP(G9,'附件一之1-開班數'!$A$6:$B$65,2,0),IF(COUNT(E9:H9)=4,VLOOKUP(E9,'附件一之1-開班數'!$A$6:$B$65,2,0)&amp;"、"&amp;VLOOKUP(F9,'附件一之1-開班數'!$A$6:$B$65,2,0)&amp;"、"&amp;VLOOKUP(G9,'附件一之1-開班數'!$A$6:$B$65,2,0))&amp;"、"&amp;VLOOKUP(H9,'附件一之1-開班數'!$A$6:$B$65,2,0))))),"有班級不存在,或跳格輸入")</f>
        <v>有班級不存在,或跳格輸入</v>
      </c>
      <c r="J9" s="16">
        <v>1</v>
      </c>
      <c r="K9" s="16"/>
      <c r="L9" s="15"/>
      <c r="M9" s="15"/>
      <c r="N9" s="15"/>
      <c r="O9" s="15"/>
      <c r="P9" s="15">
        <v>1</v>
      </c>
      <c r="Q9" s="15"/>
      <c r="R9" s="179">
        <f t="shared" si="2"/>
        <v>1</v>
      </c>
      <c r="S9" s="179">
        <f t="shared" si="1"/>
        <v>1</v>
      </c>
    </row>
    <row r="10" spans="1:19">
      <c r="A10" s="178">
        <v>5</v>
      </c>
      <c r="B10" s="16"/>
      <c r="C10" s="16"/>
      <c r="D10" s="16"/>
      <c r="E10" s="16"/>
      <c r="F10" s="16"/>
      <c r="G10" s="16"/>
      <c r="H10" s="16"/>
      <c r="I10" s="181" t="str">
        <f>IFERROR(IF(COUNT(E10:H10)=0,"",IF(COUNT(E10:H10)=1,VLOOKUP(E10,'附件一之1-開班數'!$A$6:$B$65,2,0),IF(COUNT(E10:H10)=2,VLOOKUP(E10,'附件一之1-開班數'!$A$6:$B$65,2,0)&amp;"、"&amp;VLOOKUP(F10,'附件一之1-開班數'!$A$6:$B$65,2,0),IF(COUNT(E10:H10)=3,VLOOKUP(E10,'附件一之1-開班數'!$A$6:$B$65,2,0)&amp;"、"&amp;VLOOKUP(F10,'附件一之1-開班數'!$A$6:$B$65,2,0)&amp;"、"&amp;VLOOKUP(G10,'附件一之1-開班數'!$A$6:$B$65,2,0),IF(COUNT(E10:H10)=4,VLOOKUP(E10,'附件一之1-開班數'!$A$6:$B$65,2,0)&amp;"、"&amp;VLOOKUP(F10,'附件一之1-開班數'!$A$6:$B$65,2,0)&amp;"、"&amp;VLOOKUP(G10,'附件一之1-開班數'!$A$6:$B$65,2,0))&amp;"、"&amp;VLOOKUP(H10,'附件一之1-開班數'!$A$6:$B$65,2,0))))),"有班級不存在,或跳格輸入")</f>
        <v/>
      </c>
      <c r="J10" s="16"/>
      <c r="K10" s="16"/>
      <c r="L10" s="15"/>
      <c r="M10" s="15"/>
      <c r="N10" s="15"/>
      <c r="O10" s="15"/>
      <c r="P10" s="15"/>
      <c r="Q10" s="15"/>
      <c r="R10" s="179" t="str">
        <f t="shared" si="2"/>
        <v/>
      </c>
      <c r="S10" s="179" t="str">
        <f t="shared" si="1"/>
        <v/>
      </c>
    </row>
    <row r="11" spans="1:19">
      <c r="A11" s="178">
        <v>6</v>
      </c>
      <c r="B11" s="16"/>
      <c r="C11" s="16"/>
      <c r="D11" s="16"/>
      <c r="E11" s="16"/>
      <c r="F11" s="16"/>
      <c r="G11" s="16"/>
      <c r="H11" s="16"/>
      <c r="I11" s="181" t="str">
        <f>IFERROR(IF(COUNT(E11:H11)=0,"",IF(COUNT(E11:H11)=1,VLOOKUP(E11,'附件一之1-開班數'!$A$6:$B$65,2,0),IF(COUNT(E11:H11)=2,VLOOKUP(E11,'附件一之1-開班數'!$A$6:$B$65,2,0)&amp;"、"&amp;VLOOKUP(F11,'附件一之1-開班數'!$A$6:$B$65,2,0),IF(COUNT(E11:H11)=3,VLOOKUP(E11,'附件一之1-開班數'!$A$6:$B$65,2,0)&amp;"、"&amp;VLOOKUP(F11,'附件一之1-開班數'!$A$6:$B$65,2,0)&amp;"、"&amp;VLOOKUP(G11,'附件一之1-開班數'!$A$6:$B$65,2,0),IF(COUNT(E11:H11)=4,VLOOKUP(E11,'附件一之1-開班數'!$A$6:$B$65,2,0)&amp;"、"&amp;VLOOKUP(F11,'附件一之1-開班數'!$A$6:$B$65,2,0)&amp;"、"&amp;VLOOKUP(G11,'附件一之1-開班數'!$A$6:$B$65,2,0))&amp;"、"&amp;VLOOKUP(H11,'附件一之1-開班數'!$A$6:$B$65,2,0))))),"有班級不存在,或跳格輸入")</f>
        <v/>
      </c>
      <c r="J11" s="16"/>
      <c r="K11" s="16"/>
      <c r="L11" s="15"/>
      <c r="M11" s="15"/>
      <c r="N11" s="15"/>
      <c r="O11" s="15"/>
      <c r="P11" s="15"/>
      <c r="Q11" s="15"/>
      <c r="R11" s="179" t="str">
        <f t="shared" ref="R11:R74" si="3">IF(D11="","",SUM(J11:K11))</f>
        <v/>
      </c>
      <c r="S11" s="179" t="str">
        <f t="shared" si="1"/>
        <v/>
      </c>
    </row>
    <row r="12" spans="1:19">
      <c r="A12" s="178">
        <v>7</v>
      </c>
      <c r="B12" s="16"/>
      <c r="C12" s="16"/>
      <c r="D12" s="16"/>
      <c r="E12" s="16"/>
      <c r="F12" s="16"/>
      <c r="G12" s="16"/>
      <c r="H12" s="16"/>
      <c r="I12" s="181" t="str">
        <f>IFERROR(IF(COUNT(E12:H12)=0,"",IF(COUNT(E12:H12)=1,VLOOKUP(E12,'附件一之1-開班數'!$A$6:$B$65,2,0),IF(COUNT(E12:H12)=2,VLOOKUP(E12,'附件一之1-開班數'!$A$6:$B$65,2,0)&amp;"、"&amp;VLOOKUP(F12,'附件一之1-開班數'!$A$6:$B$65,2,0),IF(COUNT(E12:H12)=3,VLOOKUP(E12,'附件一之1-開班數'!$A$6:$B$65,2,0)&amp;"、"&amp;VLOOKUP(F12,'附件一之1-開班數'!$A$6:$B$65,2,0)&amp;"、"&amp;VLOOKUP(G12,'附件一之1-開班數'!$A$6:$B$65,2,0),IF(COUNT(E12:H12)=4,VLOOKUP(E12,'附件一之1-開班數'!$A$6:$B$65,2,0)&amp;"、"&amp;VLOOKUP(F12,'附件一之1-開班數'!$A$6:$B$65,2,0)&amp;"、"&amp;VLOOKUP(G12,'附件一之1-開班數'!$A$6:$B$65,2,0))&amp;"、"&amp;VLOOKUP(H12,'附件一之1-開班數'!$A$6:$B$65,2,0))))),"有班級不存在,或跳格輸入")</f>
        <v/>
      </c>
      <c r="J12" s="16"/>
      <c r="K12" s="16"/>
      <c r="L12" s="15"/>
      <c r="M12" s="15"/>
      <c r="N12" s="15"/>
      <c r="O12" s="15"/>
      <c r="P12" s="15"/>
      <c r="Q12" s="15"/>
      <c r="R12" s="179" t="str">
        <f t="shared" si="3"/>
        <v/>
      </c>
      <c r="S12" s="179" t="str">
        <f t="shared" si="1"/>
        <v/>
      </c>
    </row>
    <row r="13" spans="1:19">
      <c r="A13" s="178">
        <v>8</v>
      </c>
      <c r="B13" s="16"/>
      <c r="C13" s="16"/>
      <c r="D13" s="16"/>
      <c r="E13" s="16"/>
      <c r="F13" s="16"/>
      <c r="G13" s="16"/>
      <c r="H13" s="16"/>
      <c r="I13" s="181" t="str">
        <f>IFERROR(IF(COUNT(E13:H13)=0,"",IF(COUNT(E13:H13)=1,VLOOKUP(E13,'附件一之1-開班數'!$A$6:$B$65,2,0),IF(COUNT(E13:H13)=2,VLOOKUP(E13,'附件一之1-開班數'!$A$6:$B$65,2,0)&amp;"、"&amp;VLOOKUP(F13,'附件一之1-開班數'!$A$6:$B$65,2,0),IF(COUNT(E13:H13)=3,VLOOKUP(E13,'附件一之1-開班數'!$A$6:$B$65,2,0)&amp;"、"&amp;VLOOKUP(F13,'附件一之1-開班數'!$A$6:$B$65,2,0)&amp;"、"&amp;VLOOKUP(G13,'附件一之1-開班數'!$A$6:$B$65,2,0),IF(COUNT(E13:H13)=4,VLOOKUP(E13,'附件一之1-開班數'!$A$6:$B$65,2,0)&amp;"、"&amp;VLOOKUP(F13,'附件一之1-開班數'!$A$6:$B$65,2,0)&amp;"、"&amp;VLOOKUP(G13,'附件一之1-開班數'!$A$6:$B$65,2,0))&amp;"、"&amp;VLOOKUP(H13,'附件一之1-開班數'!$A$6:$B$65,2,0))))),"有班級不存在,或跳格輸入")</f>
        <v/>
      </c>
      <c r="J13" s="16"/>
      <c r="K13" s="16"/>
      <c r="L13" s="15"/>
      <c r="M13" s="15"/>
      <c r="N13" s="15"/>
      <c r="O13" s="15"/>
      <c r="P13" s="15"/>
      <c r="Q13" s="15"/>
      <c r="R13" s="179" t="str">
        <f t="shared" si="3"/>
        <v/>
      </c>
      <c r="S13" s="179" t="str">
        <f t="shared" si="1"/>
        <v/>
      </c>
    </row>
    <row r="14" spans="1:19">
      <c r="A14" s="178">
        <v>9</v>
      </c>
      <c r="B14" s="16"/>
      <c r="C14" s="16"/>
      <c r="D14" s="16"/>
      <c r="E14" s="16"/>
      <c r="F14" s="16"/>
      <c r="G14" s="16"/>
      <c r="H14" s="16"/>
      <c r="I14" s="181" t="str">
        <f>IFERROR(IF(COUNT(E14:H14)=0,"",IF(COUNT(E14:H14)=1,VLOOKUP(E14,'附件一之1-開班數'!$A$6:$B$65,2,0),IF(COUNT(E14:H14)=2,VLOOKUP(E14,'附件一之1-開班數'!$A$6:$B$65,2,0)&amp;"、"&amp;VLOOKUP(F14,'附件一之1-開班數'!$A$6:$B$65,2,0),IF(COUNT(E14:H14)=3,VLOOKUP(E14,'附件一之1-開班數'!$A$6:$B$65,2,0)&amp;"、"&amp;VLOOKUP(F14,'附件一之1-開班數'!$A$6:$B$65,2,0)&amp;"、"&amp;VLOOKUP(G14,'附件一之1-開班數'!$A$6:$B$65,2,0),IF(COUNT(E14:H14)=4,VLOOKUP(E14,'附件一之1-開班數'!$A$6:$B$65,2,0)&amp;"、"&amp;VLOOKUP(F14,'附件一之1-開班數'!$A$6:$B$65,2,0)&amp;"、"&amp;VLOOKUP(G14,'附件一之1-開班數'!$A$6:$B$65,2,0))&amp;"、"&amp;VLOOKUP(H14,'附件一之1-開班數'!$A$6:$B$65,2,0))))),"有班級不存在,或跳格輸入")</f>
        <v/>
      </c>
      <c r="J14" s="16"/>
      <c r="K14" s="16"/>
      <c r="L14" s="15"/>
      <c r="M14" s="15"/>
      <c r="N14" s="15"/>
      <c r="O14" s="15"/>
      <c r="P14" s="15"/>
      <c r="Q14" s="15"/>
      <c r="R14" s="179" t="str">
        <f t="shared" si="3"/>
        <v/>
      </c>
      <c r="S14" s="179" t="str">
        <f t="shared" si="1"/>
        <v/>
      </c>
    </row>
    <row r="15" spans="1:19">
      <c r="A15" s="178">
        <v>10</v>
      </c>
      <c r="B15" s="16"/>
      <c r="C15" s="16"/>
      <c r="D15" s="16"/>
      <c r="E15" s="16"/>
      <c r="F15" s="16"/>
      <c r="G15" s="16"/>
      <c r="H15" s="16"/>
      <c r="I15" s="181" t="str">
        <f>IFERROR(IF(COUNT(E15:H15)=0,"",IF(COUNT(E15:H15)=1,VLOOKUP(E15,'附件一之1-開班數'!$A$6:$B$65,2,0),IF(COUNT(E15:H15)=2,VLOOKUP(E15,'附件一之1-開班數'!$A$6:$B$65,2,0)&amp;"、"&amp;VLOOKUP(F15,'附件一之1-開班數'!$A$6:$B$65,2,0),IF(COUNT(E15:H15)=3,VLOOKUP(E15,'附件一之1-開班數'!$A$6:$B$65,2,0)&amp;"、"&amp;VLOOKUP(F15,'附件一之1-開班數'!$A$6:$B$65,2,0)&amp;"、"&amp;VLOOKUP(G15,'附件一之1-開班數'!$A$6:$B$65,2,0),IF(COUNT(E15:H15)=4,VLOOKUP(E15,'附件一之1-開班數'!$A$6:$B$65,2,0)&amp;"、"&amp;VLOOKUP(F15,'附件一之1-開班數'!$A$6:$B$65,2,0)&amp;"、"&amp;VLOOKUP(G15,'附件一之1-開班數'!$A$6:$B$65,2,0))&amp;"、"&amp;VLOOKUP(H15,'附件一之1-開班數'!$A$6:$B$65,2,0))))),"有班級不存在,或跳格輸入")</f>
        <v/>
      </c>
      <c r="J15" s="16"/>
      <c r="K15" s="16"/>
      <c r="L15" s="15"/>
      <c r="M15" s="15"/>
      <c r="N15" s="15"/>
      <c r="O15" s="15"/>
      <c r="P15" s="15"/>
      <c r="Q15" s="15"/>
      <c r="R15" s="179" t="str">
        <f t="shared" si="3"/>
        <v/>
      </c>
      <c r="S15" s="179" t="str">
        <f t="shared" si="1"/>
        <v/>
      </c>
    </row>
    <row r="16" spans="1:19">
      <c r="A16" s="178">
        <v>11</v>
      </c>
      <c r="B16" s="16"/>
      <c r="C16" s="16"/>
      <c r="D16" s="16"/>
      <c r="E16" s="16"/>
      <c r="F16" s="16"/>
      <c r="G16" s="16"/>
      <c r="H16" s="16"/>
      <c r="I16" s="181" t="str">
        <f>IFERROR(IF(COUNT(E16:H16)=0,"",IF(COUNT(E16:H16)=1,VLOOKUP(E16,'附件一之1-開班數'!$A$6:$B$65,2,0),IF(COUNT(E16:H16)=2,VLOOKUP(E16,'附件一之1-開班數'!$A$6:$B$65,2,0)&amp;"、"&amp;VLOOKUP(F16,'附件一之1-開班數'!$A$6:$B$65,2,0),IF(COUNT(E16:H16)=3,VLOOKUP(E16,'附件一之1-開班數'!$A$6:$B$65,2,0)&amp;"、"&amp;VLOOKUP(F16,'附件一之1-開班數'!$A$6:$B$65,2,0)&amp;"、"&amp;VLOOKUP(G16,'附件一之1-開班數'!$A$6:$B$65,2,0),IF(COUNT(E16:H16)=4,VLOOKUP(E16,'附件一之1-開班數'!$A$6:$B$65,2,0)&amp;"、"&amp;VLOOKUP(F16,'附件一之1-開班數'!$A$6:$B$65,2,0)&amp;"、"&amp;VLOOKUP(G16,'附件一之1-開班數'!$A$6:$B$65,2,0))&amp;"、"&amp;VLOOKUP(H16,'附件一之1-開班數'!$A$6:$B$65,2,0))))),"有班級不存在,或跳格輸入")</f>
        <v/>
      </c>
      <c r="J16" s="16"/>
      <c r="K16" s="16"/>
      <c r="L16" s="15"/>
      <c r="M16" s="15"/>
      <c r="N16" s="15"/>
      <c r="O16" s="15"/>
      <c r="P16" s="15"/>
      <c r="Q16" s="15"/>
      <c r="R16" s="179" t="str">
        <f t="shared" si="3"/>
        <v/>
      </c>
      <c r="S16" s="179" t="str">
        <f t="shared" si="1"/>
        <v/>
      </c>
    </row>
    <row r="17" spans="1:19">
      <c r="A17" s="178">
        <v>12</v>
      </c>
      <c r="B17" s="16"/>
      <c r="C17" s="16"/>
      <c r="D17" s="16"/>
      <c r="E17" s="16"/>
      <c r="F17" s="16"/>
      <c r="G17" s="16"/>
      <c r="H17" s="16"/>
      <c r="I17" s="181" t="str">
        <f>IFERROR(IF(COUNT(E17:H17)=0,"",IF(COUNT(E17:H17)=1,VLOOKUP(E17,'附件一之1-開班數'!$A$6:$B$65,2,0),IF(COUNT(E17:H17)=2,VLOOKUP(E17,'附件一之1-開班數'!$A$6:$B$65,2,0)&amp;"、"&amp;VLOOKUP(F17,'附件一之1-開班數'!$A$6:$B$65,2,0),IF(COUNT(E17:H17)=3,VLOOKUP(E17,'附件一之1-開班數'!$A$6:$B$65,2,0)&amp;"、"&amp;VLOOKUP(F17,'附件一之1-開班數'!$A$6:$B$65,2,0)&amp;"、"&amp;VLOOKUP(G17,'附件一之1-開班數'!$A$6:$B$65,2,0),IF(COUNT(E17:H17)=4,VLOOKUP(E17,'附件一之1-開班數'!$A$6:$B$65,2,0)&amp;"、"&amp;VLOOKUP(F17,'附件一之1-開班數'!$A$6:$B$65,2,0)&amp;"、"&amp;VLOOKUP(G17,'附件一之1-開班數'!$A$6:$B$65,2,0))&amp;"、"&amp;VLOOKUP(H17,'附件一之1-開班數'!$A$6:$B$65,2,0))))),"有班級不存在,或跳格輸入")</f>
        <v/>
      </c>
      <c r="J17" s="16"/>
      <c r="K17" s="16"/>
      <c r="L17" s="15"/>
      <c r="M17" s="15"/>
      <c r="N17" s="15"/>
      <c r="O17" s="15"/>
      <c r="P17" s="15"/>
      <c r="Q17" s="15"/>
      <c r="R17" s="179" t="str">
        <f t="shared" si="3"/>
        <v/>
      </c>
      <c r="S17" s="179" t="str">
        <f t="shared" si="1"/>
        <v/>
      </c>
    </row>
    <row r="18" spans="1:19">
      <c r="A18" s="178">
        <v>13</v>
      </c>
      <c r="B18" s="16"/>
      <c r="C18" s="16"/>
      <c r="D18" s="16"/>
      <c r="E18" s="16"/>
      <c r="F18" s="16"/>
      <c r="G18" s="16"/>
      <c r="H18" s="16"/>
      <c r="I18" s="181" t="str">
        <f>IFERROR(IF(COUNT(E18:H18)=0,"",IF(COUNT(E18:H18)=1,VLOOKUP(E18,'附件一之1-開班數'!$A$6:$B$65,2,0),IF(COUNT(E18:H18)=2,VLOOKUP(E18,'附件一之1-開班數'!$A$6:$B$65,2,0)&amp;"、"&amp;VLOOKUP(F18,'附件一之1-開班數'!$A$6:$B$65,2,0),IF(COUNT(E18:H18)=3,VLOOKUP(E18,'附件一之1-開班數'!$A$6:$B$65,2,0)&amp;"、"&amp;VLOOKUP(F18,'附件一之1-開班數'!$A$6:$B$65,2,0)&amp;"、"&amp;VLOOKUP(G18,'附件一之1-開班數'!$A$6:$B$65,2,0),IF(COUNT(E18:H18)=4,VLOOKUP(E18,'附件一之1-開班數'!$A$6:$B$65,2,0)&amp;"、"&amp;VLOOKUP(F18,'附件一之1-開班數'!$A$6:$B$65,2,0)&amp;"、"&amp;VLOOKUP(G18,'附件一之1-開班數'!$A$6:$B$65,2,0))&amp;"、"&amp;VLOOKUP(H18,'附件一之1-開班數'!$A$6:$B$65,2,0))))),"有班級不存在,或跳格輸入")</f>
        <v/>
      </c>
      <c r="J18" s="16"/>
      <c r="K18" s="16"/>
      <c r="L18" s="15"/>
      <c r="M18" s="15"/>
      <c r="N18" s="15"/>
      <c r="O18" s="15"/>
      <c r="P18" s="15"/>
      <c r="Q18" s="15"/>
      <c r="R18" s="179" t="str">
        <f t="shared" si="3"/>
        <v/>
      </c>
      <c r="S18" s="179" t="str">
        <f t="shared" si="1"/>
        <v/>
      </c>
    </row>
    <row r="19" spans="1:19">
      <c r="A19" s="178">
        <v>14</v>
      </c>
      <c r="B19" s="16"/>
      <c r="C19" s="16"/>
      <c r="D19" s="16"/>
      <c r="E19" s="16"/>
      <c r="F19" s="16"/>
      <c r="G19" s="16"/>
      <c r="H19" s="16"/>
      <c r="I19" s="181" t="str">
        <f>IFERROR(IF(COUNT(E19:H19)=0,"",IF(COUNT(E19:H19)=1,VLOOKUP(E19,'附件一之1-開班數'!$A$6:$B$65,2,0),IF(COUNT(E19:H19)=2,VLOOKUP(E19,'附件一之1-開班數'!$A$6:$B$65,2,0)&amp;"、"&amp;VLOOKUP(F19,'附件一之1-開班數'!$A$6:$B$65,2,0),IF(COUNT(E19:H19)=3,VLOOKUP(E19,'附件一之1-開班數'!$A$6:$B$65,2,0)&amp;"、"&amp;VLOOKUP(F19,'附件一之1-開班數'!$A$6:$B$65,2,0)&amp;"、"&amp;VLOOKUP(G19,'附件一之1-開班數'!$A$6:$B$65,2,0),IF(COUNT(E19:H19)=4,VLOOKUP(E19,'附件一之1-開班數'!$A$6:$B$65,2,0)&amp;"、"&amp;VLOOKUP(F19,'附件一之1-開班數'!$A$6:$B$65,2,0)&amp;"、"&amp;VLOOKUP(G19,'附件一之1-開班數'!$A$6:$B$65,2,0))&amp;"、"&amp;VLOOKUP(H19,'附件一之1-開班數'!$A$6:$B$65,2,0))))),"有班級不存在,或跳格輸入")</f>
        <v/>
      </c>
      <c r="J19" s="16"/>
      <c r="K19" s="16"/>
      <c r="L19" s="15"/>
      <c r="M19" s="15"/>
      <c r="N19" s="15"/>
      <c r="O19" s="15"/>
      <c r="P19" s="15"/>
      <c r="Q19" s="15"/>
      <c r="R19" s="179" t="str">
        <f t="shared" si="3"/>
        <v/>
      </c>
      <c r="S19" s="179" t="str">
        <f t="shared" si="1"/>
        <v/>
      </c>
    </row>
    <row r="20" spans="1:19">
      <c r="A20" s="178">
        <v>15</v>
      </c>
      <c r="B20" s="16"/>
      <c r="C20" s="16"/>
      <c r="D20" s="16"/>
      <c r="E20" s="16"/>
      <c r="F20" s="16"/>
      <c r="G20" s="16"/>
      <c r="H20" s="16"/>
      <c r="I20" s="181" t="str">
        <f>IFERROR(IF(COUNT(E20:H20)=0,"",IF(COUNT(E20:H20)=1,VLOOKUP(E20,'附件一之1-開班數'!$A$6:$B$65,2,0),IF(COUNT(E20:H20)=2,VLOOKUP(E20,'附件一之1-開班數'!$A$6:$B$65,2,0)&amp;"、"&amp;VLOOKUP(F20,'附件一之1-開班數'!$A$6:$B$65,2,0),IF(COUNT(E20:H20)=3,VLOOKUP(E20,'附件一之1-開班數'!$A$6:$B$65,2,0)&amp;"、"&amp;VLOOKUP(F20,'附件一之1-開班數'!$A$6:$B$65,2,0)&amp;"、"&amp;VLOOKUP(G20,'附件一之1-開班數'!$A$6:$B$65,2,0),IF(COUNT(E20:H20)=4,VLOOKUP(E20,'附件一之1-開班數'!$A$6:$B$65,2,0)&amp;"、"&amp;VLOOKUP(F20,'附件一之1-開班數'!$A$6:$B$65,2,0)&amp;"、"&amp;VLOOKUP(G20,'附件一之1-開班數'!$A$6:$B$65,2,0))&amp;"、"&amp;VLOOKUP(H20,'附件一之1-開班數'!$A$6:$B$65,2,0))))),"有班級不存在,或跳格輸入")</f>
        <v/>
      </c>
      <c r="J20" s="16"/>
      <c r="K20" s="16"/>
      <c r="L20" s="15"/>
      <c r="M20" s="15"/>
      <c r="N20" s="15"/>
      <c r="O20" s="15"/>
      <c r="P20" s="15"/>
      <c r="Q20" s="15"/>
      <c r="R20" s="179" t="str">
        <f t="shared" si="3"/>
        <v/>
      </c>
      <c r="S20" s="179" t="str">
        <f t="shared" si="1"/>
        <v/>
      </c>
    </row>
    <row r="21" spans="1:19">
      <c r="A21" s="178">
        <v>16</v>
      </c>
      <c r="B21" s="16"/>
      <c r="C21" s="16"/>
      <c r="D21" s="16"/>
      <c r="E21" s="16"/>
      <c r="F21" s="16"/>
      <c r="G21" s="16"/>
      <c r="H21" s="16"/>
      <c r="I21" s="181" t="str">
        <f>IFERROR(IF(COUNT(E21:H21)=0,"",IF(COUNT(E21:H21)=1,VLOOKUP(E21,'附件一之1-開班數'!$A$6:$B$65,2,0),IF(COUNT(E21:H21)=2,VLOOKUP(E21,'附件一之1-開班數'!$A$6:$B$65,2,0)&amp;"、"&amp;VLOOKUP(F21,'附件一之1-開班數'!$A$6:$B$65,2,0),IF(COUNT(E21:H21)=3,VLOOKUP(E21,'附件一之1-開班數'!$A$6:$B$65,2,0)&amp;"、"&amp;VLOOKUP(F21,'附件一之1-開班數'!$A$6:$B$65,2,0)&amp;"、"&amp;VLOOKUP(G21,'附件一之1-開班數'!$A$6:$B$65,2,0),IF(COUNT(E21:H21)=4,VLOOKUP(E21,'附件一之1-開班數'!$A$6:$B$65,2,0)&amp;"、"&amp;VLOOKUP(F21,'附件一之1-開班數'!$A$6:$B$65,2,0)&amp;"、"&amp;VLOOKUP(G21,'附件一之1-開班數'!$A$6:$B$65,2,0))&amp;"、"&amp;VLOOKUP(H21,'附件一之1-開班數'!$A$6:$B$65,2,0))))),"有班級不存在,或跳格輸入")</f>
        <v/>
      </c>
      <c r="J21" s="16"/>
      <c r="K21" s="16"/>
      <c r="L21" s="15"/>
      <c r="M21" s="15"/>
      <c r="N21" s="15"/>
      <c r="O21" s="15"/>
      <c r="P21" s="15"/>
      <c r="Q21" s="15"/>
      <c r="R21" s="179" t="str">
        <f t="shared" si="3"/>
        <v/>
      </c>
      <c r="S21" s="179" t="str">
        <f t="shared" si="1"/>
        <v/>
      </c>
    </row>
    <row r="22" spans="1:19">
      <c r="A22" s="178">
        <v>17</v>
      </c>
      <c r="B22" s="16"/>
      <c r="C22" s="16"/>
      <c r="D22" s="16"/>
      <c r="E22" s="16"/>
      <c r="F22" s="16"/>
      <c r="G22" s="16"/>
      <c r="H22" s="16"/>
      <c r="I22" s="181" t="str">
        <f>IFERROR(IF(COUNT(E22:H22)=0,"",IF(COUNT(E22:H22)=1,VLOOKUP(E22,'附件一之1-開班數'!$A$6:$B$65,2,0),IF(COUNT(E22:H22)=2,VLOOKUP(E22,'附件一之1-開班數'!$A$6:$B$65,2,0)&amp;"、"&amp;VLOOKUP(F22,'附件一之1-開班數'!$A$6:$B$65,2,0),IF(COUNT(E22:H22)=3,VLOOKUP(E22,'附件一之1-開班數'!$A$6:$B$65,2,0)&amp;"、"&amp;VLOOKUP(F22,'附件一之1-開班數'!$A$6:$B$65,2,0)&amp;"、"&amp;VLOOKUP(G22,'附件一之1-開班數'!$A$6:$B$65,2,0),IF(COUNT(E22:H22)=4,VLOOKUP(E22,'附件一之1-開班數'!$A$6:$B$65,2,0)&amp;"、"&amp;VLOOKUP(F22,'附件一之1-開班數'!$A$6:$B$65,2,0)&amp;"、"&amp;VLOOKUP(G22,'附件一之1-開班數'!$A$6:$B$65,2,0))&amp;"、"&amp;VLOOKUP(H22,'附件一之1-開班數'!$A$6:$B$65,2,0))))),"有班級不存在,或跳格輸入")</f>
        <v/>
      </c>
      <c r="J22" s="16"/>
      <c r="K22" s="16"/>
      <c r="L22" s="15"/>
      <c r="M22" s="15"/>
      <c r="N22" s="15"/>
      <c r="O22" s="15"/>
      <c r="P22" s="15"/>
      <c r="Q22" s="15"/>
      <c r="R22" s="179" t="str">
        <f t="shared" si="3"/>
        <v/>
      </c>
      <c r="S22" s="179" t="str">
        <f t="shared" si="1"/>
        <v/>
      </c>
    </row>
    <row r="23" spans="1:19">
      <c r="A23" s="178">
        <v>18</v>
      </c>
      <c r="B23" s="16"/>
      <c r="C23" s="16"/>
      <c r="D23" s="16"/>
      <c r="E23" s="16"/>
      <c r="F23" s="16"/>
      <c r="G23" s="16"/>
      <c r="H23" s="16"/>
      <c r="I23" s="181" t="str">
        <f>IFERROR(IF(COUNT(E23:H23)=0,"",IF(COUNT(E23:H23)=1,VLOOKUP(E23,'附件一之1-開班數'!$A$6:$B$65,2,0),IF(COUNT(E23:H23)=2,VLOOKUP(E23,'附件一之1-開班數'!$A$6:$B$65,2,0)&amp;"、"&amp;VLOOKUP(F23,'附件一之1-開班數'!$A$6:$B$65,2,0),IF(COUNT(E23:H23)=3,VLOOKUP(E23,'附件一之1-開班數'!$A$6:$B$65,2,0)&amp;"、"&amp;VLOOKUP(F23,'附件一之1-開班數'!$A$6:$B$65,2,0)&amp;"、"&amp;VLOOKUP(G23,'附件一之1-開班數'!$A$6:$B$65,2,0),IF(COUNT(E23:H23)=4,VLOOKUP(E23,'附件一之1-開班數'!$A$6:$B$65,2,0)&amp;"、"&amp;VLOOKUP(F23,'附件一之1-開班數'!$A$6:$B$65,2,0)&amp;"、"&amp;VLOOKUP(G23,'附件一之1-開班數'!$A$6:$B$65,2,0))&amp;"、"&amp;VLOOKUP(H23,'附件一之1-開班數'!$A$6:$B$65,2,0))))),"有班級不存在,或跳格輸入")</f>
        <v/>
      </c>
      <c r="J23" s="16"/>
      <c r="K23" s="16"/>
      <c r="L23" s="15"/>
      <c r="M23" s="15"/>
      <c r="N23" s="15"/>
      <c r="O23" s="15"/>
      <c r="P23" s="15"/>
      <c r="Q23" s="15"/>
      <c r="R23" s="179" t="str">
        <f t="shared" si="3"/>
        <v/>
      </c>
      <c r="S23" s="179" t="str">
        <f t="shared" si="1"/>
        <v/>
      </c>
    </row>
    <row r="24" spans="1:19">
      <c r="A24" s="178">
        <v>19</v>
      </c>
      <c r="B24" s="16"/>
      <c r="C24" s="16"/>
      <c r="D24" s="16"/>
      <c r="E24" s="16"/>
      <c r="F24" s="16"/>
      <c r="G24" s="16"/>
      <c r="H24" s="16"/>
      <c r="I24" s="181" t="str">
        <f>IFERROR(IF(COUNT(E24:H24)=0,"",IF(COUNT(E24:H24)=1,VLOOKUP(E24,'附件一之1-開班數'!$A$6:$B$65,2,0),IF(COUNT(E24:H24)=2,VLOOKUP(E24,'附件一之1-開班數'!$A$6:$B$65,2,0)&amp;"、"&amp;VLOOKUP(F24,'附件一之1-開班數'!$A$6:$B$65,2,0),IF(COUNT(E24:H24)=3,VLOOKUP(E24,'附件一之1-開班數'!$A$6:$B$65,2,0)&amp;"、"&amp;VLOOKUP(F24,'附件一之1-開班數'!$A$6:$B$65,2,0)&amp;"、"&amp;VLOOKUP(G24,'附件一之1-開班數'!$A$6:$B$65,2,0),IF(COUNT(E24:H24)=4,VLOOKUP(E24,'附件一之1-開班數'!$A$6:$B$65,2,0)&amp;"、"&amp;VLOOKUP(F24,'附件一之1-開班數'!$A$6:$B$65,2,0)&amp;"、"&amp;VLOOKUP(G24,'附件一之1-開班數'!$A$6:$B$65,2,0))&amp;"、"&amp;VLOOKUP(H24,'附件一之1-開班數'!$A$6:$B$65,2,0))))),"有班級不存在,或跳格輸入")</f>
        <v/>
      </c>
      <c r="J24" s="16"/>
      <c r="K24" s="16"/>
      <c r="L24" s="15"/>
      <c r="M24" s="15"/>
      <c r="N24" s="15"/>
      <c r="O24" s="15"/>
      <c r="P24" s="15"/>
      <c r="Q24" s="15"/>
      <c r="R24" s="179" t="str">
        <f t="shared" si="3"/>
        <v/>
      </c>
      <c r="S24" s="179" t="str">
        <f t="shared" si="1"/>
        <v/>
      </c>
    </row>
    <row r="25" spans="1:19">
      <c r="A25" s="178">
        <v>20</v>
      </c>
      <c r="B25" s="16"/>
      <c r="C25" s="16"/>
      <c r="D25" s="16"/>
      <c r="E25" s="16"/>
      <c r="F25" s="16"/>
      <c r="G25" s="16"/>
      <c r="H25" s="16"/>
      <c r="I25" s="181" t="str">
        <f>IFERROR(IF(COUNT(E25:H25)=0,"",IF(COUNT(E25:H25)=1,VLOOKUP(E25,'附件一之1-開班數'!$A$6:$B$65,2,0),IF(COUNT(E25:H25)=2,VLOOKUP(E25,'附件一之1-開班數'!$A$6:$B$65,2,0)&amp;"、"&amp;VLOOKUP(F25,'附件一之1-開班數'!$A$6:$B$65,2,0),IF(COUNT(E25:H25)=3,VLOOKUP(E25,'附件一之1-開班數'!$A$6:$B$65,2,0)&amp;"、"&amp;VLOOKUP(F25,'附件一之1-開班數'!$A$6:$B$65,2,0)&amp;"、"&amp;VLOOKUP(G25,'附件一之1-開班數'!$A$6:$B$65,2,0),IF(COUNT(E25:H25)=4,VLOOKUP(E25,'附件一之1-開班數'!$A$6:$B$65,2,0)&amp;"、"&amp;VLOOKUP(F25,'附件一之1-開班數'!$A$6:$B$65,2,0)&amp;"、"&amp;VLOOKUP(G25,'附件一之1-開班數'!$A$6:$B$65,2,0))&amp;"、"&amp;VLOOKUP(H25,'附件一之1-開班數'!$A$6:$B$65,2,0))))),"有班級不存在,或跳格輸入")</f>
        <v/>
      </c>
      <c r="J25" s="16"/>
      <c r="K25" s="16"/>
      <c r="L25" s="15"/>
      <c r="M25" s="15"/>
      <c r="N25" s="15"/>
      <c r="O25" s="15"/>
      <c r="P25" s="15"/>
      <c r="Q25" s="15"/>
      <c r="R25" s="179" t="str">
        <f t="shared" si="3"/>
        <v/>
      </c>
      <c r="S25" s="179" t="str">
        <f t="shared" si="1"/>
        <v/>
      </c>
    </row>
    <row r="26" spans="1:19">
      <c r="A26" s="178">
        <v>21</v>
      </c>
      <c r="B26" s="16"/>
      <c r="C26" s="16"/>
      <c r="D26" s="16"/>
      <c r="E26" s="16"/>
      <c r="F26" s="16"/>
      <c r="G26" s="16"/>
      <c r="H26" s="16"/>
      <c r="I26" s="181" t="str">
        <f>IFERROR(IF(COUNT(E26:H26)=0,"",IF(COUNT(E26:H26)=1,VLOOKUP(E26,'附件一之1-開班數'!$A$6:$B$65,2,0),IF(COUNT(E26:H26)=2,VLOOKUP(E26,'附件一之1-開班數'!$A$6:$B$65,2,0)&amp;"、"&amp;VLOOKUP(F26,'附件一之1-開班數'!$A$6:$B$65,2,0),IF(COUNT(E26:H26)=3,VLOOKUP(E26,'附件一之1-開班數'!$A$6:$B$65,2,0)&amp;"、"&amp;VLOOKUP(F26,'附件一之1-開班數'!$A$6:$B$65,2,0)&amp;"、"&amp;VLOOKUP(G26,'附件一之1-開班數'!$A$6:$B$65,2,0),IF(COUNT(E26:H26)=4,VLOOKUP(E26,'附件一之1-開班數'!$A$6:$B$65,2,0)&amp;"、"&amp;VLOOKUP(F26,'附件一之1-開班數'!$A$6:$B$65,2,0)&amp;"、"&amp;VLOOKUP(G26,'附件一之1-開班數'!$A$6:$B$65,2,0))&amp;"、"&amp;VLOOKUP(H26,'附件一之1-開班數'!$A$6:$B$65,2,0))))),"有班級不存在,或跳格輸入")</f>
        <v/>
      </c>
      <c r="J26" s="16"/>
      <c r="K26" s="16"/>
      <c r="L26" s="15"/>
      <c r="M26" s="15"/>
      <c r="N26" s="15"/>
      <c r="O26" s="15"/>
      <c r="P26" s="15"/>
      <c r="Q26" s="15"/>
      <c r="R26" s="179" t="str">
        <f t="shared" si="3"/>
        <v/>
      </c>
      <c r="S26" s="179" t="str">
        <f t="shared" si="1"/>
        <v/>
      </c>
    </row>
    <row r="27" spans="1:19">
      <c r="A27" s="178">
        <v>22</v>
      </c>
      <c r="B27" s="16"/>
      <c r="C27" s="16"/>
      <c r="D27" s="16"/>
      <c r="E27" s="16"/>
      <c r="F27" s="16"/>
      <c r="G27" s="16"/>
      <c r="H27" s="16"/>
      <c r="I27" s="181" t="str">
        <f>IFERROR(IF(COUNT(E27:H27)=0,"",IF(COUNT(E27:H27)=1,VLOOKUP(E27,'附件一之1-開班數'!$A$6:$B$65,2,0),IF(COUNT(E27:H27)=2,VLOOKUP(E27,'附件一之1-開班數'!$A$6:$B$65,2,0)&amp;"、"&amp;VLOOKUP(F27,'附件一之1-開班數'!$A$6:$B$65,2,0),IF(COUNT(E27:H27)=3,VLOOKUP(E27,'附件一之1-開班數'!$A$6:$B$65,2,0)&amp;"、"&amp;VLOOKUP(F27,'附件一之1-開班數'!$A$6:$B$65,2,0)&amp;"、"&amp;VLOOKUP(G27,'附件一之1-開班數'!$A$6:$B$65,2,0),IF(COUNT(E27:H27)=4,VLOOKUP(E27,'附件一之1-開班數'!$A$6:$B$65,2,0)&amp;"、"&amp;VLOOKUP(F27,'附件一之1-開班數'!$A$6:$B$65,2,0)&amp;"、"&amp;VLOOKUP(G27,'附件一之1-開班數'!$A$6:$B$65,2,0))&amp;"、"&amp;VLOOKUP(H27,'附件一之1-開班數'!$A$6:$B$65,2,0))))),"有班級不存在,或跳格輸入")</f>
        <v/>
      </c>
      <c r="J27" s="16"/>
      <c r="K27" s="16"/>
      <c r="L27" s="15"/>
      <c r="M27" s="15"/>
      <c r="N27" s="15"/>
      <c r="O27" s="15"/>
      <c r="P27" s="15"/>
      <c r="Q27" s="15"/>
      <c r="R27" s="179" t="str">
        <f t="shared" si="3"/>
        <v/>
      </c>
      <c r="S27" s="179" t="str">
        <f t="shared" si="1"/>
        <v/>
      </c>
    </row>
    <row r="28" spans="1:19">
      <c r="A28" s="178">
        <v>23</v>
      </c>
      <c r="B28" s="16"/>
      <c r="C28" s="16"/>
      <c r="D28" s="16"/>
      <c r="E28" s="16"/>
      <c r="F28" s="16"/>
      <c r="G28" s="16"/>
      <c r="H28" s="16"/>
      <c r="I28" s="181" t="str">
        <f>IFERROR(IF(COUNT(E28:H28)=0,"",IF(COUNT(E28:H28)=1,VLOOKUP(E28,'附件一之1-開班數'!$A$6:$B$65,2,0),IF(COUNT(E28:H28)=2,VLOOKUP(E28,'附件一之1-開班數'!$A$6:$B$65,2,0)&amp;"、"&amp;VLOOKUP(F28,'附件一之1-開班數'!$A$6:$B$65,2,0),IF(COUNT(E28:H28)=3,VLOOKUP(E28,'附件一之1-開班數'!$A$6:$B$65,2,0)&amp;"、"&amp;VLOOKUP(F28,'附件一之1-開班數'!$A$6:$B$65,2,0)&amp;"、"&amp;VLOOKUP(G28,'附件一之1-開班數'!$A$6:$B$65,2,0),IF(COUNT(E28:H28)=4,VLOOKUP(E28,'附件一之1-開班數'!$A$6:$B$65,2,0)&amp;"、"&amp;VLOOKUP(F28,'附件一之1-開班數'!$A$6:$B$65,2,0)&amp;"、"&amp;VLOOKUP(G28,'附件一之1-開班數'!$A$6:$B$65,2,0))&amp;"、"&amp;VLOOKUP(H28,'附件一之1-開班數'!$A$6:$B$65,2,0))))),"有班級不存在,或跳格輸入")</f>
        <v/>
      </c>
      <c r="J28" s="16"/>
      <c r="K28" s="16"/>
      <c r="L28" s="15"/>
      <c r="M28" s="15"/>
      <c r="N28" s="15"/>
      <c r="O28" s="15"/>
      <c r="P28" s="15"/>
      <c r="Q28" s="15"/>
      <c r="R28" s="179" t="str">
        <f t="shared" si="3"/>
        <v/>
      </c>
      <c r="S28" s="179" t="str">
        <f t="shared" si="1"/>
        <v/>
      </c>
    </row>
    <row r="29" spans="1:19">
      <c r="A29" s="178">
        <v>24</v>
      </c>
      <c r="B29" s="16"/>
      <c r="C29" s="16"/>
      <c r="D29" s="16"/>
      <c r="E29" s="16"/>
      <c r="F29" s="16"/>
      <c r="G29" s="16"/>
      <c r="H29" s="16"/>
      <c r="I29" s="181" t="str">
        <f>IFERROR(IF(COUNT(E29:H29)=0,"",IF(COUNT(E29:H29)=1,VLOOKUP(E29,'附件一之1-開班數'!$A$6:$B$65,2,0),IF(COUNT(E29:H29)=2,VLOOKUP(E29,'附件一之1-開班數'!$A$6:$B$65,2,0)&amp;"、"&amp;VLOOKUP(F29,'附件一之1-開班數'!$A$6:$B$65,2,0),IF(COUNT(E29:H29)=3,VLOOKUP(E29,'附件一之1-開班數'!$A$6:$B$65,2,0)&amp;"、"&amp;VLOOKUP(F29,'附件一之1-開班數'!$A$6:$B$65,2,0)&amp;"、"&amp;VLOOKUP(G29,'附件一之1-開班數'!$A$6:$B$65,2,0),IF(COUNT(E29:H29)=4,VLOOKUP(E29,'附件一之1-開班數'!$A$6:$B$65,2,0)&amp;"、"&amp;VLOOKUP(F29,'附件一之1-開班數'!$A$6:$B$65,2,0)&amp;"、"&amp;VLOOKUP(G29,'附件一之1-開班數'!$A$6:$B$65,2,0))&amp;"、"&amp;VLOOKUP(H29,'附件一之1-開班數'!$A$6:$B$65,2,0))))),"有班級不存在,或跳格輸入")</f>
        <v/>
      </c>
      <c r="J29" s="16"/>
      <c r="K29" s="16"/>
      <c r="L29" s="15"/>
      <c r="M29" s="15"/>
      <c r="N29" s="15"/>
      <c r="O29" s="15"/>
      <c r="P29" s="15"/>
      <c r="Q29" s="15"/>
      <c r="R29" s="179" t="str">
        <f t="shared" si="3"/>
        <v/>
      </c>
      <c r="S29" s="179" t="str">
        <f t="shared" si="1"/>
        <v/>
      </c>
    </row>
    <row r="30" spans="1:19">
      <c r="A30" s="178">
        <v>25</v>
      </c>
      <c r="B30" s="16"/>
      <c r="C30" s="16"/>
      <c r="D30" s="16"/>
      <c r="E30" s="16"/>
      <c r="F30" s="16"/>
      <c r="G30" s="16"/>
      <c r="H30" s="16"/>
      <c r="I30" s="181" t="str">
        <f>IFERROR(IF(COUNT(E30:H30)=0,"",IF(COUNT(E30:H30)=1,VLOOKUP(E30,'附件一之1-開班數'!$A$6:$B$65,2,0),IF(COUNT(E30:H30)=2,VLOOKUP(E30,'附件一之1-開班數'!$A$6:$B$65,2,0)&amp;"、"&amp;VLOOKUP(F30,'附件一之1-開班數'!$A$6:$B$65,2,0),IF(COUNT(E30:H30)=3,VLOOKUP(E30,'附件一之1-開班數'!$A$6:$B$65,2,0)&amp;"、"&amp;VLOOKUP(F30,'附件一之1-開班數'!$A$6:$B$65,2,0)&amp;"、"&amp;VLOOKUP(G30,'附件一之1-開班數'!$A$6:$B$65,2,0),IF(COUNT(E30:H30)=4,VLOOKUP(E30,'附件一之1-開班數'!$A$6:$B$65,2,0)&amp;"、"&amp;VLOOKUP(F30,'附件一之1-開班數'!$A$6:$B$65,2,0)&amp;"、"&amp;VLOOKUP(G30,'附件一之1-開班數'!$A$6:$B$65,2,0))&amp;"、"&amp;VLOOKUP(H30,'附件一之1-開班數'!$A$6:$B$65,2,0))))),"有班級不存在,或跳格輸入")</f>
        <v/>
      </c>
      <c r="J30" s="16"/>
      <c r="K30" s="16"/>
      <c r="L30" s="15"/>
      <c r="M30" s="15"/>
      <c r="N30" s="15"/>
      <c r="O30" s="15"/>
      <c r="P30" s="15"/>
      <c r="Q30" s="15"/>
      <c r="R30" s="179" t="str">
        <f t="shared" si="3"/>
        <v/>
      </c>
      <c r="S30" s="179" t="str">
        <f t="shared" si="1"/>
        <v/>
      </c>
    </row>
    <row r="31" spans="1:19">
      <c r="A31" s="178">
        <v>26</v>
      </c>
      <c r="B31" s="16"/>
      <c r="C31" s="16"/>
      <c r="D31" s="16"/>
      <c r="E31" s="16"/>
      <c r="F31" s="16"/>
      <c r="G31" s="16"/>
      <c r="H31" s="16"/>
      <c r="I31" s="181" t="str">
        <f>IFERROR(IF(COUNT(E31:H31)=0,"",IF(COUNT(E31:H31)=1,VLOOKUP(E31,'附件一之1-開班數'!$A$6:$B$65,2,0),IF(COUNT(E31:H31)=2,VLOOKUP(E31,'附件一之1-開班數'!$A$6:$B$65,2,0)&amp;"、"&amp;VLOOKUP(F31,'附件一之1-開班數'!$A$6:$B$65,2,0),IF(COUNT(E31:H31)=3,VLOOKUP(E31,'附件一之1-開班數'!$A$6:$B$65,2,0)&amp;"、"&amp;VLOOKUP(F31,'附件一之1-開班數'!$A$6:$B$65,2,0)&amp;"、"&amp;VLOOKUP(G31,'附件一之1-開班數'!$A$6:$B$65,2,0),IF(COUNT(E31:H31)=4,VLOOKUP(E31,'附件一之1-開班數'!$A$6:$B$65,2,0)&amp;"、"&amp;VLOOKUP(F31,'附件一之1-開班數'!$A$6:$B$65,2,0)&amp;"、"&amp;VLOOKUP(G31,'附件一之1-開班數'!$A$6:$B$65,2,0))&amp;"、"&amp;VLOOKUP(H31,'附件一之1-開班數'!$A$6:$B$65,2,0))))),"有班級不存在,或跳格輸入")</f>
        <v/>
      </c>
      <c r="J31" s="16"/>
      <c r="K31" s="16"/>
      <c r="L31" s="15"/>
      <c r="M31" s="15"/>
      <c r="N31" s="15"/>
      <c r="O31" s="15"/>
      <c r="P31" s="15"/>
      <c r="Q31" s="15"/>
      <c r="R31" s="179" t="str">
        <f t="shared" si="3"/>
        <v/>
      </c>
      <c r="S31" s="179" t="str">
        <f t="shared" si="1"/>
        <v/>
      </c>
    </row>
    <row r="32" spans="1:19">
      <c r="A32" s="178">
        <v>27</v>
      </c>
      <c r="B32" s="16"/>
      <c r="C32" s="16"/>
      <c r="D32" s="16"/>
      <c r="E32" s="16"/>
      <c r="F32" s="16"/>
      <c r="G32" s="16"/>
      <c r="H32" s="16"/>
      <c r="I32" s="181" t="str">
        <f>IFERROR(IF(COUNT(E32:H32)=0,"",IF(COUNT(E32:H32)=1,VLOOKUP(E32,'附件一之1-開班數'!$A$6:$B$65,2,0),IF(COUNT(E32:H32)=2,VLOOKUP(E32,'附件一之1-開班數'!$A$6:$B$65,2,0)&amp;"、"&amp;VLOOKUP(F32,'附件一之1-開班數'!$A$6:$B$65,2,0),IF(COUNT(E32:H32)=3,VLOOKUP(E32,'附件一之1-開班數'!$A$6:$B$65,2,0)&amp;"、"&amp;VLOOKUP(F32,'附件一之1-開班數'!$A$6:$B$65,2,0)&amp;"、"&amp;VLOOKUP(G32,'附件一之1-開班數'!$A$6:$B$65,2,0),IF(COUNT(E32:H32)=4,VLOOKUP(E32,'附件一之1-開班數'!$A$6:$B$65,2,0)&amp;"、"&amp;VLOOKUP(F32,'附件一之1-開班數'!$A$6:$B$65,2,0)&amp;"、"&amp;VLOOKUP(G32,'附件一之1-開班數'!$A$6:$B$65,2,0))&amp;"、"&amp;VLOOKUP(H32,'附件一之1-開班數'!$A$6:$B$65,2,0))))),"有班級不存在,或跳格輸入")</f>
        <v/>
      </c>
      <c r="J32" s="16"/>
      <c r="K32" s="16"/>
      <c r="L32" s="15"/>
      <c r="M32" s="15"/>
      <c r="N32" s="15"/>
      <c r="O32" s="15"/>
      <c r="P32" s="15"/>
      <c r="Q32" s="15"/>
      <c r="R32" s="179" t="str">
        <f t="shared" si="3"/>
        <v/>
      </c>
      <c r="S32" s="179" t="str">
        <f t="shared" si="1"/>
        <v/>
      </c>
    </row>
    <row r="33" spans="1:19">
      <c r="A33" s="178">
        <v>28</v>
      </c>
      <c r="B33" s="16"/>
      <c r="C33" s="16"/>
      <c r="D33" s="16"/>
      <c r="E33" s="16"/>
      <c r="F33" s="16"/>
      <c r="G33" s="16"/>
      <c r="H33" s="16"/>
      <c r="I33" s="181" t="str">
        <f>IFERROR(IF(COUNT(E33:H33)=0,"",IF(COUNT(E33:H33)=1,VLOOKUP(E33,'附件一之1-開班數'!$A$6:$B$65,2,0),IF(COUNT(E33:H33)=2,VLOOKUP(E33,'附件一之1-開班數'!$A$6:$B$65,2,0)&amp;"、"&amp;VLOOKUP(F33,'附件一之1-開班數'!$A$6:$B$65,2,0),IF(COUNT(E33:H33)=3,VLOOKUP(E33,'附件一之1-開班數'!$A$6:$B$65,2,0)&amp;"、"&amp;VLOOKUP(F33,'附件一之1-開班數'!$A$6:$B$65,2,0)&amp;"、"&amp;VLOOKUP(G33,'附件一之1-開班數'!$A$6:$B$65,2,0),IF(COUNT(E33:H33)=4,VLOOKUP(E33,'附件一之1-開班數'!$A$6:$B$65,2,0)&amp;"、"&amp;VLOOKUP(F33,'附件一之1-開班數'!$A$6:$B$65,2,0)&amp;"、"&amp;VLOOKUP(G33,'附件一之1-開班數'!$A$6:$B$65,2,0))&amp;"、"&amp;VLOOKUP(H33,'附件一之1-開班數'!$A$6:$B$65,2,0))))),"有班級不存在,或跳格輸入")</f>
        <v/>
      </c>
      <c r="J33" s="16"/>
      <c r="K33" s="16"/>
      <c r="L33" s="15"/>
      <c r="M33" s="15"/>
      <c r="N33" s="15"/>
      <c r="O33" s="15"/>
      <c r="P33" s="15"/>
      <c r="Q33" s="15"/>
      <c r="R33" s="179" t="str">
        <f t="shared" si="3"/>
        <v/>
      </c>
      <c r="S33" s="179" t="str">
        <f t="shared" si="1"/>
        <v/>
      </c>
    </row>
    <row r="34" spans="1:19">
      <c r="A34" s="178">
        <v>29</v>
      </c>
      <c r="B34" s="16"/>
      <c r="C34" s="16"/>
      <c r="D34" s="16"/>
      <c r="E34" s="16"/>
      <c r="F34" s="16"/>
      <c r="G34" s="16"/>
      <c r="H34" s="16"/>
      <c r="I34" s="181" t="str">
        <f>IFERROR(IF(COUNT(E34:H34)=0,"",IF(COUNT(E34:H34)=1,VLOOKUP(E34,'附件一之1-開班數'!$A$6:$B$65,2,0),IF(COUNT(E34:H34)=2,VLOOKUP(E34,'附件一之1-開班數'!$A$6:$B$65,2,0)&amp;"、"&amp;VLOOKUP(F34,'附件一之1-開班數'!$A$6:$B$65,2,0),IF(COUNT(E34:H34)=3,VLOOKUP(E34,'附件一之1-開班數'!$A$6:$B$65,2,0)&amp;"、"&amp;VLOOKUP(F34,'附件一之1-開班數'!$A$6:$B$65,2,0)&amp;"、"&amp;VLOOKUP(G34,'附件一之1-開班數'!$A$6:$B$65,2,0),IF(COUNT(E34:H34)=4,VLOOKUP(E34,'附件一之1-開班數'!$A$6:$B$65,2,0)&amp;"、"&amp;VLOOKUP(F34,'附件一之1-開班數'!$A$6:$B$65,2,0)&amp;"、"&amp;VLOOKUP(G34,'附件一之1-開班數'!$A$6:$B$65,2,0))&amp;"、"&amp;VLOOKUP(H34,'附件一之1-開班數'!$A$6:$B$65,2,0))))),"有班級不存在,或跳格輸入")</f>
        <v/>
      </c>
      <c r="J34" s="16"/>
      <c r="K34" s="16"/>
      <c r="L34" s="15"/>
      <c r="M34" s="15"/>
      <c r="N34" s="15"/>
      <c r="O34" s="15"/>
      <c r="P34" s="15"/>
      <c r="Q34" s="15"/>
      <c r="R34" s="179" t="str">
        <f t="shared" si="3"/>
        <v/>
      </c>
      <c r="S34" s="179" t="str">
        <f t="shared" si="1"/>
        <v/>
      </c>
    </row>
    <row r="35" spans="1:19">
      <c r="A35" s="178">
        <v>30</v>
      </c>
      <c r="B35" s="16"/>
      <c r="C35" s="16"/>
      <c r="D35" s="16"/>
      <c r="E35" s="16"/>
      <c r="F35" s="16"/>
      <c r="G35" s="16"/>
      <c r="H35" s="16"/>
      <c r="I35" s="181" t="str">
        <f>IFERROR(IF(COUNT(E35:H35)=0,"",IF(COUNT(E35:H35)=1,VLOOKUP(E35,'附件一之1-開班數'!$A$6:$B$65,2,0),IF(COUNT(E35:H35)=2,VLOOKUP(E35,'附件一之1-開班數'!$A$6:$B$65,2,0)&amp;"、"&amp;VLOOKUP(F35,'附件一之1-開班數'!$A$6:$B$65,2,0),IF(COUNT(E35:H35)=3,VLOOKUP(E35,'附件一之1-開班數'!$A$6:$B$65,2,0)&amp;"、"&amp;VLOOKUP(F35,'附件一之1-開班數'!$A$6:$B$65,2,0)&amp;"、"&amp;VLOOKUP(G35,'附件一之1-開班數'!$A$6:$B$65,2,0),IF(COUNT(E35:H35)=4,VLOOKUP(E35,'附件一之1-開班數'!$A$6:$B$65,2,0)&amp;"、"&amp;VLOOKUP(F35,'附件一之1-開班數'!$A$6:$B$65,2,0)&amp;"、"&amp;VLOOKUP(G35,'附件一之1-開班數'!$A$6:$B$65,2,0))&amp;"、"&amp;VLOOKUP(H35,'附件一之1-開班數'!$A$6:$B$65,2,0))))),"有班級不存在,或跳格輸入")</f>
        <v/>
      </c>
      <c r="J35" s="16"/>
      <c r="K35" s="16"/>
      <c r="L35" s="15"/>
      <c r="M35" s="15"/>
      <c r="N35" s="15"/>
      <c r="O35" s="15"/>
      <c r="P35" s="15"/>
      <c r="Q35" s="15"/>
      <c r="R35" s="179" t="str">
        <f t="shared" si="3"/>
        <v/>
      </c>
      <c r="S35" s="179" t="str">
        <f t="shared" si="1"/>
        <v/>
      </c>
    </row>
    <row r="36" spans="1:19">
      <c r="A36" s="178">
        <v>31</v>
      </c>
      <c r="B36" s="16"/>
      <c r="C36" s="16"/>
      <c r="D36" s="16"/>
      <c r="E36" s="16"/>
      <c r="F36" s="16"/>
      <c r="G36" s="16"/>
      <c r="H36" s="16"/>
      <c r="I36" s="181" t="str">
        <f>IFERROR(IF(COUNT(E36:H36)=0,"",IF(COUNT(E36:H36)=1,VLOOKUP(E36,'附件一之1-開班數'!$A$6:$B$65,2,0),IF(COUNT(E36:H36)=2,VLOOKUP(E36,'附件一之1-開班數'!$A$6:$B$65,2,0)&amp;"、"&amp;VLOOKUP(F36,'附件一之1-開班數'!$A$6:$B$65,2,0),IF(COUNT(E36:H36)=3,VLOOKUP(E36,'附件一之1-開班數'!$A$6:$B$65,2,0)&amp;"、"&amp;VLOOKUP(F36,'附件一之1-開班數'!$A$6:$B$65,2,0)&amp;"、"&amp;VLOOKUP(G36,'附件一之1-開班數'!$A$6:$B$65,2,0),IF(COUNT(E36:H36)=4,VLOOKUP(E36,'附件一之1-開班數'!$A$6:$B$65,2,0)&amp;"、"&amp;VLOOKUP(F36,'附件一之1-開班數'!$A$6:$B$65,2,0)&amp;"、"&amp;VLOOKUP(G36,'附件一之1-開班數'!$A$6:$B$65,2,0))&amp;"、"&amp;VLOOKUP(H36,'附件一之1-開班數'!$A$6:$B$65,2,0))))),"有班級不存在,或跳格輸入")</f>
        <v/>
      </c>
      <c r="J36" s="16"/>
      <c r="K36" s="16"/>
      <c r="L36" s="15"/>
      <c r="M36" s="15"/>
      <c r="N36" s="15"/>
      <c r="O36" s="15"/>
      <c r="P36" s="15"/>
      <c r="Q36" s="15"/>
      <c r="R36" s="179" t="str">
        <f t="shared" si="3"/>
        <v/>
      </c>
      <c r="S36" s="179" t="str">
        <f t="shared" si="1"/>
        <v/>
      </c>
    </row>
    <row r="37" spans="1:19">
      <c r="A37" s="178">
        <v>32</v>
      </c>
      <c r="B37" s="16"/>
      <c r="C37" s="16"/>
      <c r="D37" s="16"/>
      <c r="E37" s="16"/>
      <c r="F37" s="16"/>
      <c r="G37" s="16"/>
      <c r="H37" s="16"/>
      <c r="I37" s="181" t="str">
        <f>IFERROR(IF(COUNT(E37:H37)=0,"",IF(COUNT(E37:H37)=1,VLOOKUP(E37,'附件一之1-開班數'!$A$6:$B$65,2,0),IF(COUNT(E37:H37)=2,VLOOKUP(E37,'附件一之1-開班數'!$A$6:$B$65,2,0)&amp;"、"&amp;VLOOKUP(F37,'附件一之1-開班數'!$A$6:$B$65,2,0),IF(COUNT(E37:H37)=3,VLOOKUP(E37,'附件一之1-開班數'!$A$6:$B$65,2,0)&amp;"、"&amp;VLOOKUP(F37,'附件一之1-開班數'!$A$6:$B$65,2,0)&amp;"、"&amp;VLOOKUP(G37,'附件一之1-開班數'!$A$6:$B$65,2,0),IF(COUNT(E37:H37)=4,VLOOKUP(E37,'附件一之1-開班數'!$A$6:$B$65,2,0)&amp;"、"&amp;VLOOKUP(F37,'附件一之1-開班數'!$A$6:$B$65,2,0)&amp;"、"&amp;VLOOKUP(G37,'附件一之1-開班數'!$A$6:$B$65,2,0))&amp;"、"&amp;VLOOKUP(H37,'附件一之1-開班數'!$A$6:$B$65,2,0))))),"有班級不存在,或跳格輸入")</f>
        <v/>
      </c>
      <c r="J37" s="16"/>
      <c r="K37" s="16"/>
      <c r="L37" s="15"/>
      <c r="M37" s="15"/>
      <c r="N37" s="15"/>
      <c r="O37" s="15"/>
      <c r="P37" s="15"/>
      <c r="Q37" s="15"/>
      <c r="R37" s="179" t="str">
        <f t="shared" si="3"/>
        <v/>
      </c>
      <c r="S37" s="179" t="str">
        <f t="shared" si="1"/>
        <v/>
      </c>
    </row>
    <row r="38" spans="1:19">
      <c r="A38" s="178">
        <v>33</v>
      </c>
      <c r="B38" s="16"/>
      <c r="C38" s="16"/>
      <c r="D38" s="16"/>
      <c r="E38" s="16"/>
      <c r="F38" s="16"/>
      <c r="G38" s="16"/>
      <c r="H38" s="16"/>
      <c r="I38" s="181" t="str">
        <f>IFERROR(IF(COUNT(E38:H38)=0,"",IF(COUNT(E38:H38)=1,VLOOKUP(E38,'附件一之1-開班數'!$A$6:$B$65,2,0),IF(COUNT(E38:H38)=2,VLOOKUP(E38,'附件一之1-開班數'!$A$6:$B$65,2,0)&amp;"、"&amp;VLOOKUP(F38,'附件一之1-開班數'!$A$6:$B$65,2,0),IF(COUNT(E38:H38)=3,VLOOKUP(E38,'附件一之1-開班數'!$A$6:$B$65,2,0)&amp;"、"&amp;VLOOKUP(F38,'附件一之1-開班數'!$A$6:$B$65,2,0)&amp;"、"&amp;VLOOKUP(G38,'附件一之1-開班數'!$A$6:$B$65,2,0),IF(COUNT(E38:H38)=4,VLOOKUP(E38,'附件一之1-開班數'!$A$6:$B$65,2,0)&amp;"、"&amp;VLOOKUP(F38,'附件一之1-開班數'!$A$6:$B$65,2,0)&amp;"、"&amp;VLOOKUP(G38,'附件一之1-開班數'!$A$6:$B$65,2,0))&amp;"、"&amp;VLOOKUP(H38,'附件一之1-開班數'!$A$6:$B$65,2,0))))),"有班級不存在,或跳格輸入")</f>
        <v/>
      </c>
      <c r="J38" s="16"/>
      <c r="K38" s="16"/>
      <c r="L38" s="15"/>
      <c r="M38" s="15"/>
      <c r="N38" s="15"/>
      <c r="O38" s="15"/>
      <c r="P38" s="15"/>
      <c r="Q38" s="15"/>
      <c r="R38" s="179" t="str">
        <f t="shared" si="3"/>
        <v/>
      </c>
      <c r="S38" s="179" t="str">
        <f t="shared" si="1"/>
        <v/>
      </c>
    </row>
    <row r="39" spans="1:19">
      <c r="A39" s="178">
        <v>34</v>
      </c>
      <c r="B39" s="16"/>
      <c r="C39" s="16"/>
      <c r="D39" s="16"/>
      <c r="E39" s="16"/>
      <c r="F39" s="16"/>
      <c r="G39" s="16"/>
      <c r="H39" s="16"/>
      <c r="I39" s="181" t="str">
        <f>IFERROR(IF(COUNT(E39:H39)=0,"",IF(COUNT(E39:H39)=1,VLOOKUP(E39,'附件一之1-開班數'!$A$6:$B$65,2,0),IF(COUNT(E39:H39)=2,VLOOKUP(E39,'附件一之1-開班數'!$A$6:$B$65,2,0)&amp;"、"&amp;VLOOKUP(F39,'附件一之1-開班數'!$A$6:$B$65,2,0),IF(COUNT(E39:H39)=3,VLOOKUP(E39,'附件一之1-開班數'!$A$6:$B$65,2,0)&amp;"、"&amp;VLOOKUP(F39,'附件一之1-開班數'!$A$6:$B$65,2,0)&amp;"、"&amp;VLOOKUP(G39,'附件一之1-開班數'!$A$6:$B$65,2,0),IF(COUNT(E39:H39)=4,VLOOKUP(E39,'附件一之1-開班數'!$A$6:$B$65,2,0)&amp;"、"&amp;VLOOKUP(F39,'附件一之1-開班數'!$A$6:$B$65,2,0)&amp;"、"&amp;VLOOKUP(G39,'附件一之1-開班數'!$A$6:$B$65,2,0))&amp;"、"&amp;VLOOKUP(H39,'附件一之1-開班數'!$A$6:$B$65,2,0))))),"有班級不存在,或跳格輸入")</f>
        <v/>
      </c>
      <c r="J39" s="16"/>
      <c r="K39" s="16"/>
      <c r="L39" s="15"/>
      <c r="M39" s="15"/>
      <c r="N39" s="15"/>
      <c r="O39" s="15"/>
      <c r="P39" s="15"/>
      <c r="Q39" s="15"/>
      <c r="R39" s="179" t="str">
        <f t="shared" si="3"/>
        <v/>
      </c>
      <c r="S39" s="179" t="str">
        <f t="shared" si="1"/>
        <v/>
      </c>
    </row>
    <row r="40" spans="1:19">
      <c r="A40" s="178">
        <v>35</v>
      </c>
      <c r="B40" s="16"/>
      <c r="C40" s="16"/>
      <c r="D40" s="16"/>
      <c r="E40" s="16"/>
      <c r="F40" s="16"/>
      <c r="G40" s="16"/>
      <c r="H40" s="16"/>
      <c r="I40" s="181" t="str">
        <f>IFERROR(IF(COUNT(E40:H40)=0,"",IF(COUNT(E40:H40)=1,VLOOKUP(E40,'附件一之1-開班數'!$A$6:$B$65,2,0),IF(COUNT(E40:H40)=2,VLOOKUP(E40,'附件一之1-開班數'!$A$6:$B$65,2,0)&amp;"、"&amp;VLOOKUP(F40,'附件一之1-開班數'!$A$6:$B$65,2,0),IF(COUNT(E40:H40)=3,VLOOKUP(E40,'附件一之1-開班數'!$A$6:$B$65,2,0)&amp;"、"&amp;VLOOKUP(F40,'附件一之1-開班數'!$A$6:$B$65,2,0)&amp;"、"&amp;VLOOKUP(G40,'附件一之1-開班數'!$A$6:$B$65,2,0),IF(COUNT(E40:H40)=4,VLOOKUP(E40,'附件一之1-開班數'!$A$6:$B$65,2,0)&amp;"、"&amp;VLOOKUP(F40,'附件一之1-開班數'!$A$6:$B$65,2,0)&amp;"、"&amp;VLOOKUP(G40,'附件一之1-開班數'!$A$6:$B$65,2,0))&amp;"、"&amp;VLOOKUP(H40,'附件一之1-開班數'!$A$6:$B$65,2,0))))),"有班級不存在,或跳格輸入")</f>
        <v/>
      </c>
      <c r="J40" s="16"/>
      <c r="K40" s="16"/>
      <c r="L40" s="15"/>
      <c r="M40" s="15"/>
      <c r="N40" s="15"/>
      <c r="O40" s="15"/>
      <c r="P40" s="15"/>
      <c r="Q40" s="15"/>
      <c r="R40" s="179" t="str">
        <f t="shared" si="3"/>
        <v/>
      </c>
      <c r="S40" s="179" t="str">
        <f t="shared" si="1"/>
        <v/>
      </c>
    </row>
    <row r="41" spans="1:19">
      <c r="A41" s="178">
        <v>36</v>
      </c>
      <c r="B41" s="16"/>
      <c r="C41" s="16"/>
      <c r="D41" s="16"/>
      <c r="E41" s="16"/>
      <c r="F41" s="16"/>
      <c r="G41" s="16"/>
      <c r="H41" s="16"/>
      <c r="I41" s="181" t="str">
        <f>IFERROR(IF(COUNT(E41:H41)=0,"",IF(COUNT(E41:H41)=1,VLOOKUP(E41,'附件一之1-開班數'!$A$6:$B$65,2,0),IF(COUNT(E41:H41)=2,VLOOKUP(E41,'附件一之1-開班數'!$A$6:$B$65,2,0)&amp;"、"&amp;VLOOKUP(F41,'附件一之1-開班數'!$A$6:$B$65,2,0),IF(COUNT(E41:H41)=3,VLOOKUP(E41,'附件一之1-開班數'!$A$6:$B$65,2,0)&amp;"、"&amp;VLOOKUP(F41,'附件一之1-開班數'!$A$6:$B$65,2,0)&amp;"、"&amp;VLOOKUP(G41,'附件一之1-開班數'!$A$6:$B$65,2,0),IF(COUNT(E41:H41)=4,VLOOKUP(E41,'附件一之1-開班數'!$A$6:$B$65,2,0)&amp;"、"&amp;VLOOKUP(F41,'附件一之1-開班數'!$A$6:$B$65,2,0)&amp;"、"&amp;VLOOKUP(G41,'附件一之1-開班數'!$A$6:$B$65,2,0))&amp;"、"&amp;VLOOKUP(H41,'附件一之1-開班數'!$A$6:$B$65,2,0))))),"有班級不存在,或跳格輸入")</f>
        <v/>
      </c>
      <c r="J41" s="16"/>
      <c r="K41" s="16"/>
      <c r="L41" s="15"/>
      <c r="M41" s="15"/>
      <c r="N41" s="15"/>
      <c r="O41" s="15"/>
      <c r="P41" s="15"/>
      <c r="Q41" s="15"/>
      <c r="R41" s="179" t="str">
        <f t="shared" si="3"/>
        <v/>
      </c>
      <c r="S41" s="179" t="str">
        <f t="shared" si="1"/>
        <v/>
      </c>
    </row>
    <row r="42" spans="1:19">
      <c r="A42" s="178">
        <v>37</v>
      </c>
      <c r="B42" s="16"/>
      <c r="C42" s="16"/>
      <c r="D42" s="16"/>
      <c r="E42" s="16"/>
      <c r="F42" s="16"/>
      <c r="G42" s="16"/>
      <c r="H42" s="16"/>
      <c r="I42" s="181" t="str">
        <f>IFERROR(IF(COUNT(E42:H42)=0,"",IF(COUNT(E42:H42)=1,VLOOKUP(E42,'附件一之1-開班數'!$A$6:$B$65,2,0),IF(COUNT(E42:H42)=2,VLOOKUP(E42,'附件一之1-開班數'!$A$6:$B$65,2,0)&amp;"、"&amp;VLOOKUP(F42,'附件一之1-開班數'!$A$6:$B$65,2,0),IF(COUNT(E42:H42)=3,VLOOKUP(E42,'附件一之1-開班數'!$A$6:$B$65,2,0)&amp;"、"&amp;VLOOKUP(F42,'附件一之1-開班數'!$A$6:$B$65,2,0)&amp;"、"&amp;VLOOKUP(G42,'附件一之1-開班數'!$A$6:$B$65,2,0),IF(COUNT(E42:H42)=4,VLOOKUP(E42,'附件一之1-開班數'!$A$6:$B$65,2,0)&amp;"、"&amp;VLOOKUP(F42,'附件一之1-開班數'!$A$6:$B$65,2,0)&amp;"、"&amp;VLOOKUP(G42,'附件一之1-開班數'!$A$6:$B$65,2,0))&amp;"、"&amp;VLOOKUP(H42,'附件一之1-開班數'!$A$6:$B$65,2,0))))),"有班級不存在,或跳格輸入")</f>
        <v/>
      </c>
      <c r="J42" s="16"/>
      <c r="K42" s="16"/>
      <c r="L42" s="15"/>
      <c r="M42" s="15"/>
      <c r="N42" s="15"/>
      <c r="O42" s="15"/>
      <c r="P42" s="15"/>
      <c r="Q42" s="15"/>
      <c r="R42" s="179" t="str">
        <f t="shared" si="3"/>
        <v/>
      </c>
      <c r="S42" s="179" t="str">
        <f t="shared" si="1"/>
        <v/>
      </c>
    </row>
    <row r="43" spans="1:19">
      <c r="A43" s="178">
        <v>38</v>
      </c>
      <c r="B43" s="16"/>
      <c r="C43" s="16"/>
      <c r="D43" s="16"/>
      <c r="E43" s="16"/>
      <c r="F43" s="16"/>
      <c r="G43" s="16"/>
      <c r="H43" s="16"/>
      <c r="I43" s="181" t="str">
        <f>IFERROR(IF(COUNT(E43:H43)=0,"",IF(COUNT(E43:H43)=1,VLOOKUP(E43,'附件一之1-開班數'!$A$6:$B$65,2,0),IF(COUNT(E43:H43)=2,VLOOKUP(E43,'附件一之1-開班數'!$A$6:$B$65,2,0)&amp;"、"&amp;VLOOKUP(F43,'附件一之1-開班數'!$A$6:$B$65,2,0),IF(COUNT(E43:H43)=3,VLOOKUP(E43,'附件一之1-開班數'!$A$6:$B$65,2,0)&amp;"、"&amp;VLOOKUP(F43,'附件一之1-開班數'!$A$6:$B$65,2,0)&amp;"、"&amp;VLOOKUP(G43,'附件一之1-開班數'!$A$6:$B$65,2,0),IF(COUNT(E43:H43)=4,VLOOKUP(E43,'附件一之1-開班數'!$A$6:$B$65,2,0)&amp;"、"&amp;VLOOKUP(F43,'附件一之1-開班數'!$A$6:$B$65,2,0)&amp;"、"&amp;VLOOKUP(G43,'附件一之1-開班數'!$A$6:$B$65,2,0))&amp;"、"&amp;VLOOKUP(H43,'附件一之1-開班數'!$A$6:$B$65,2,0))))),"有班級不存在,或跳格輸入")</f>
        <v/>
      </c>
      <c r="J43" s="16"/>
      <c r="K43" s="16"/>
      <c r="L43" s="15"/>
      <c r="M43" s="15"/>
      <c r="N43" s="15"/>
      <c r="O43" s="15"/>
      <c r="P43" s="15"/>
      <c r="Q43" s="15"/>
      <c r="R43" s="179" t="str">
        <f t="shared" si="3"/>
        <v/>
      </c>
      <c r="S43" s="179" t="str">
        <f t="shared" si="1"/>
        <v/>
      </c>
    </row>
    <row r="44" spans="1:19">
      <c r="A44" s="178">
        <v>39</v>
      </c>
      <c r="B44" s="16"/>
      <c r="C44" s="16"/>
      <c r="D44" s="16"/>
      <c r="E44" s="16"/>
      <c r="F44" s="16"/>
      <c r="G44" s="16"/>
      <c r="H44" s="16"/>
      <c r="I44" s="181" t="str">
        <f>IFERROR(IF(COUNT(E44:H44)=0,"",IF(COUNT(E44:H44)=1,VLOOKUP(E44,'附件一之1-開班數'!$A$6:$B$65,2,0),IF(COUNT(E44:H44)=2,VLOOKUP(E44,'附件一之1-開班數'!$A$6:$B$65,2,0)&amp;"、"&amp;VLOOKUP(F44,'附件一之1-開班數'!$A$6:$B$65,2,0),IF(COUNT(E44:H44)=3,VLOOKUP(E44,'附件一之1-開班數'!$A$6:$B$65,2,0)&amp;"、"&amp;VLOOKUP(F44,'附件一之1-開班數'!$A$6:$B$65,2,0)&amp;"、"&amp;VLOOKUP(G44,'附件一之1-開班數'!$A$6:$B$65,2,0),IF(COUNT(E44:H44)=4,VLOOKUP(E44,'附件一之1-開班數'!$A$6:$B$65,2,0)&amp;"、"&amp;VLOOKUP(F44,'附件一之1-開班數'!$A$6:$B$65,2,0)&amp;"、"&amp;VLOOKUP(G44,'附件一之1-開班數'!$A$6:$B$65,2,0))&amp;"、"&amp;VLOOKUP(H44,'附件一之1-開班數'!$A$6:$B$65,2,0))))),"有班級不存在,或跳格輸入")</f>
        <v/>
      </c>
      <c r="J44" s="16"/>
      <c r="K44" s="16"/>
      <c r="L44" s="15"/>
      <c r="M44" s="15"/>
      <c r="N44" s="15"/>
      <c r="O44" s="15"/>
      <c r="P44" s="15"/>
      <c r="Q44" s="15"/>
      <c r="R44" s="179" t="str">
        <f t="shared" si="3"/>
        <v/>
      </c>
      <c r="S44" s="179" t="str">
        <f t="shared" si="1"/>
        <v/>
      </c>
    </row>
    <row r="45" spans="1:19">
      <c r="A45" s="178">
        <v>40</v>
      </c>
      <c r="B45" s="16"/>
      <c r="C45" s="16"/>
      <c r="D45" s="16"/>
      <c r="E45" s="16"/>
      <c r="F45" s="16"/>
      <c r="G45" s="16"/>
      <c r="H45" s="16"/>
      <c r="I45" s="181" t="str">
        <f>IFERROR(IF(COUNT(E45:H45)=0,"",IF(COUNT(E45:H45)=1,VLOOKUP(E45,'附件一之1-開班數'!$A$6:$B$65,2,0),IF(COUNT(E45:H45)=2,VLOOKUP(E45,'附件一之1-開班數'!$A$6:$B$65,2,0)&amp;"、"&amp;VLOOKUP(F45,'附件一之1-開班數'!$A$6:$B$65,2,0),IF(COUNT(E45:H45)=3,VLOOKUP(E45,'附件一之1-開班數'!$A$6:$B$65,2,0)&amp;"、"&amp;VLOOKUP(F45,'附件一之1-開班數'!$A$6:$B$65,2,0)&amp;"、"&amp;VLOOKUP(G45,'附件一之1-開班數'!$A$6:$B$65,2,0),IF(COUNT(E45:H45)=4,VLOOKUP(E45,'附件一之1-開班數'!$A$6:$B$65,2,0)&amp;"、"&amp;VLOOKUP(F45,'附件一之1-開班數'!$A$6:$B$65,2,0)&amp;"、"&amp;VLOOKUP(G45,'附件一之1-開班數'!$A$6:$B$65,2,0))&amp;"、"&amp;VLOOKUP(H45,'附件一之1-開班數'!$A$6:$B$65,2,0))))),"有班級不存在,或跳格輸入")</f>
        <v/>
      </c>
      <c r="J45" s="16"/>
      <c r="K45" s="16"/>
      <c r="L45" s="15"/>
      <c r="M45" s="15"/>
      <c r="N45" s="15"/>
      <c r="O45" s="15"/>
      <c r="P45" s="15"/>
      <c r="Q45" s="15"/>
      <c r="R45" s="179" t="str">
        <f t="shared" si="3"/>
        <v/>
      </c>
      <c r="S45" s="179" t="str">
        <f t="shared" si="1"/>
        <v/>
      </c>
    </row>
    <row r="46" spans="1:19">
      <c r="A46" s="178">
        <v>41</v>
      </c>
      <c r="B46" s="16"/>
      <c r="C46" s="16"/>
      <c r="D46" s="16"/>
      <c r="E46" s="16"/>
      <c r="F46" s="16"/>
      <c r="G46" s="16"/>
      <c r="H46" s="16"/>
      <c r="I46" s="181" t="str">
        <f>IFERROR(IF(COUNT(E46:H46)=0,"",IF(COUNT(E46:H46)=1,VLOOKUP(E46,'附件一之1-開班數'!$A$6:$B$65,2,0),IF(COUNT(E46:H46)=2,VLOOKUP(E46,'附件一之1-開班數'!$A$6:$B$65,2,0)&amp;"、"&amp;VLOOKUP(F46,'附件一之1-開班數'!$A$6:$B$65,2,0),IF(COUNT(E46:H46)=3,VLOOKUP(E46,'附件一之1-開班數'!$A$6:$B$65,2,0)&amp;"、"&amp;VLOOKUP(F46,'附件一之1-開班數'!$A$6:$B$65,2,0)&amp;"、"&amp;VLOOKUP(G46,'附件一之1-開班數'!$A$6:$B$65,2,0),IF(COUNT(E46:H46)=4,VLOOKUP(E46,'附件一之1-開班數'!$A$6:$B$65,2,0)&amp;"、"&amp;VLOOKUP(F46,'附件一之1-開班數'!$A$6:$B$65,2,0)&amp;"、"&amp;VLOOKUP(G46,'附件一之1-開班數'!$A$6:$B$65,2,0))&amp;"、"&amp;VLOOKUP(H46,'附件一之1-開班數'!$A$6:$B$65,2,0))))),"有班級不存在,或跳格輸入")</f>
        <v/>
      </c>
      <c r="J46" s="16"/>
      <c r="K46" s="16"/>
      <c r="L46" s="15"/>
      <c r="M46" s="15"/>
      <c r="N46" s="15"/>
      <c r="O46" s="15"/>
      <c r="P46" s="15"/>
      <c r="Q46" s="15"/>
      <c r="R46" s="179" t="str">
        <f t="shared" si="3"/>
        <v/>
      </c>
      <c r="S46" s="179" t="str">
        <f t="shared" si="1"/>
        <v/>
      </c>
    </row>
    <row r="47" spans="1:19">
      <c r="A47" s="178">
        <v>42</v>
      </c>
      <c r="B47" s="16"/>
      <c r="C47" s="16"/>
      <c r="D47" s="16"/>
      <c r="E47" s="16"/>
      <c r="F47" s="16"/>
      <c r="G47" s="16"/>
      <c r="H47" s="16"/>
      <c r="I47" s="181" t="str">
        <f>IFERROR(IF(COUNT(E47:H47)=0,"",IF(COUNT(E47:H47)=1,VLOOKUP(E47,'附件一之1-開班數'!$A$6:$B$65,2,0),IF(COUNT(E47:H47)=2,VLOOKUP(E47,'附件一之1-開班數'!$A$6:$B$65,2,0)&amp;"、"&amp;VLOOKUP(F47,'附件一之1-開班數'!$A$6:$B$65,2,0),IF(COUNT(E47:H47)=3,VLOOKUP(E47,'附件一之1-開班數'!$A$6:$B$65,2,0)&amp;"、"&amp;VLOOKUP(F47,'附件一之1-開班數'!$A$6:$B$65,2,0)&amp;"、"&amp;VLOOKUP(G47,'附件一之1-開班數'!$A$6:$B$65,2,0),IF(COUNT(E47:H47)=4,VLOOKUP(E47,'附件一之1-開班數'!$A$6:$B$65,2,0)&amp;"、"&amp;VLOOKUP(F47,'附件一之1-開班數'!$A$6:$B$65,2,0)&amp;"、"&amp;VLOOKUP(G47,'附件一之1-開班數'!$A$6:$B$65,2,0))&amp;"、"&amp;VLOOKUP(H47,'附件一之1-開班數'!$A$6:$B$65,2,0))))),"有班級不存在,或跳格輸入")</f>
        <v/>
      </c>
      <c r="J47" s="16"/>
      <c r="K47" s="16"/>
      <c r="L47" s="15"/>
      <c r="M47" s="15"/>
      <c r="N47" s="15"/>
      <c r="O47" s="15"/>
      <c r="P47" s="15"/>
      <c r="Q47" s="15"/>
      <c r="R47" s="179" t="str">
        <f t="shared" si="3"/>
        <v/>
      </c>
      <c r="S47" s="179" t="str">
        <f t="shared" si="1"/>
        <v/>
      </c>
    </row>
    <row r="48" spans="1:19">
      <c r="A48" s="178">
        <v>43</v>
      </c>
      <c r="B48" s="16"/>
      <c r="C48" s="16"/>
      <c r="D48" s="16"/>
      <c r="E48" s="16"/>
      <c r="F48" s="16"/>
      <c r="G48" s="16"/>
      <c r="H48" s="16"/>
      <c r="I48" s="181" t="str">
        <f>IFERROR(IF(COUNT(E48:H48)=0,"",IF(COUNT(E48:H48)=1,VLOOKUP(E48,'附件一之1-開班數'!$A$6:$B$65,2,0),IF(COUNT(E48:H48)=2,VLOOKUP(E48,'附件一之1-開班數'!$A$6:$B$65,2,0)&amp;"、"&amp;VLOOKUP(F48,'附件一之1-開班數'!$A$6:$B$65,2,0),IF(COUNT(E48:H48)=3,VLOOKUP(E48,'附件一之1-開班數'!$A$6:$B$65,2,0)&amp;"、"&amp;VLOOKUP(F48,'附件一之1-開班數'!$A$6:$B$65,2,0)&amp;"、"&amp;VLOOKUP(G48,'附件一之1-開班數'!$A$6:$B$65,2,0),IF(COUNT(E48:H48)=4,VLOOKUP(E48,'附件一之1-開班數'!$A$6:$B$65,2,0)&amp;"、"&amp;VLOOKUP(F48,'附件一之1-開班數'!$A$6:$B$65,2,0)&amp;"、"&amp;VLOOKUP(G48,'附件一之1-開班數'!$A$6:$B$65,2,0))&amp;"、"&amp;VLOOKUP(H48,'附件一之1-開班數'!$A$6:$B$65,2,0))))),"有班級不存在,或跳格輸入")</f>
        <v/>
      </c>
      <c r="J48" s="16"/>
      <c r="K48" s="16"/>
      <c r="L48" s="15"/>
      <c r="M48" s="15"/>
      <c r="N48" s="15"/>
      <c r="O48" s="15"/>
      <c r="P48" s="15"/>
      <c r="Q48" s="15"/>
      <c r="R48" s="179" t="str">
        <f t="shared" si="3"/>
        <v/>
      </c>
      <c r="S48" s="179" t="str">
        <f t="shared" si="1"/>
        <v/>
      </c>
    </row>
    <row r="49" spans="1:19">
      <c r="A49" s="178">
        <v>44</v>
      </c>
      <c r="B49" s="16"/>
      <c r="C49" s="16"/>
      <c r="D49" s="16"/>
      <c r="E49" s="16"/>
      <c r="F49" s="16"/>
      <c r="G49" s="16"/>
      <c r="H49" s="16"/>
      <c r="I49" s="181" t="str">
        <f>IFERROR(IF(COUNT(E49:H49)=0,"",IF(COUNT(E49:H49)=1,VLOOKUP(E49,'附件一之1-開班數'!$A$6:$B$65,2,0),IF(COUNT(E49:H49)=2,VLOOKUP(E49,'附件一之1-開班數'!$A$6:$B$65,2,0)&amp;"、"&amp;VLOOKUP(F49,'附件一之1-開班數'!$A$6:$B$65,2,0),IF(COUNT(E49:H49)=3,VLOOKUP(E49,'附件一之1-開班數'!$A$6:$B$65,2,0)&amp;"、"&amp;VLOOKUP(F49,'附件一之1-開班數'!$A$6:$B$65,2,0)&amp;"、"&amp;VLOOKUP(G49,'附件一之1-開班數'!$A$6:$B$65,2,0),IF(COUNT(E49:H49)=4,VLOOKUP(E49,'附件一之1-開班數'!$A$6:$B$65,2,0)&amp;"、"&amp;VLOOKUP(F49,'附件一之1-開班數'!$A$6:$B$65,2,0)&amp;"、"&amp;VLOOKUP(G49,'附件一之1-開班數'!$A$6:$B$65,2,0))&amp;"、"&amp;VLOOKUP(H49,'附件一之1-開班數'!$A$6:$B$65,2,0))))),"有班級不存在,或跳格輸入")</f>
        <v/>
      </c>
      <c r="J49" s="16"/>
      <c r="K49" s="16"/>
      <c r="L49" s="15"/>
      <c r="M49" s="15"/>
      <c r="N49" s="15"/>
      <c r="O49" s="15"/>
      <c r="P49" s="15"/>
      <c r="Q49" s="15"/>
      <c r="R49" s="179" t="str">
        <f t="shared" si="3"/>
        <v/>
      </c>
      <c r="S49" s="179" t="str">
        <f t="shared" si="1"/>
        <v/>
      </c>
    </row>
    <row r="50" spans="1:19">
      <c r="A50" s="178">
        <v>45</v>
      </c>
      <c r="B50" s="16"/>
      <c r="C50" s="16"/>
      <c r="D50" s="16"/>
      <c r="E50" s="16"/>
      <c r="F50" s="16"/>
      <c r="G50" s="16"/>
      <c r="H50" s="16"/>
      <c r="I50" s="181" t="str">
        <f>IFERROR(IF(COUNT(E50:H50)=0,"",IF(COUNT(E50:H50)=1,VLOOKUP(E50,'附件一之1-開班數'!$A$6:$B$65,2,0),IF(COUNT(E50:H50)=2,VLOOKUP(E50,'附件一之1-開班數'!$A$6:$B$65,2,0)&amp;"、"&amp;VLOOKUP(F50,'附件一之1-開班數'!$A$6:$B$65,2,0),IF(COUNT(E50:H50)=3,VLOOKUP(E50,'附件一之1-開班數'!$A$6:$B$65,2,0)&amp;"、"&amp;VLOOKUP(F50,'附件一之1-開班數'!$A$6:$B$65,2,0)&amp;"、"&amp;VLOOKUP(G50,'附件一之1-開班數'!$A$6:$B$65,2,0),IF(COUNT(E50:H50)=4,VLOOKUP(E50,'附件一之1-開班數'!$A$6:$B$65,2,0)&amp;"、"&amp;VLOOKUP(F50,'附件一之1-開班數'!$A$6:$B$65,2,0)&amp;"、"&amp;VLOOKUP(G50,'附件一之1-開班數'!$A$6:$B$65,2,0))&amp;"、"&amp;VLOOKUP(H50,'附件一之1-開班數'!$A$6:$B$65,2,0))))),"有班級不存在,或跳格輸入")</f>
        <v/>
      </c>
      <c r="J50" s="16"/>
      <c r="K50" s="16"/>
      <c r="L50" s="15"/>
      <c r="M50" s="15"/>
      <c r="N50" s="15"/>
      <c r="O50" s="15"/>
      <c r="P50" s="15"/>
      <c r="Q50" s="15"/>
      <c r="R50" s="179" t="str">
        <f t="shared" si="3"/>
        <v/>
      </c>
      <c r="S50" s="179" t="str">
        <f t="shared" si="1"/>
        <v/>
      </c>
    </row>
    <row r="51" spans="1:19">
      <c r="A51" s="178">
        <v>46</v>
      </c>
      <c r="B51" s="16"/>
      <c r="C51" s="16"/>
      <c r="D51" s="16"/>
      <c r="E51" s="16"/>
      <c r="F51" s="16"/>
      <c r="G51" s="16"/>
      <c r="H51" s="16"/>
      <c r="I51" s="181" t="str">
        <f>IFERROR(IF(COUNT(E51:H51)=0,"",IF(COUNT(E51:H51)=1,VLOOKUP(E51,'附件一之1-開班數'!$A$6:$B$65,2,0),IF(COUNT(E51:H51)=2,VLOOKUP(E51,'附件一之1-開班數'!$A$6:$B$65,2,0)&amp;"、"&amp;VLOOKUP(F51,'附件一之1-開班數'!$A$6:$B$65,2,0),IF(COUNT(E51:H51)=3,VLOOKUP(E51,'附件一之1-開班數'!$A$6:$B$65,2,0)&amp;"、"&amp;VLOOKUP(F51,'附件一之1-開班數'!$A$6:$B$65,2,0)&amp;"、"&amp;VLOOKUP(G51,'附件一之1-開班數'!$A$6:$B$65,2,0),IF(COUNT(E51:H51)=4,VLOOKUP(E51,'附件一之1-開班數'!$A$6:$B$65,2,0)&amp;"、"&amp;VLOOKUP(F51,'附件一之1-開班數'!$A$6:$B$65,2,0)&amp;"、"&amp;VLOOKUP(G51,'附件一之1-開班數'!$A$6:$B$65,2,0))&amp;"、"&amp;VLOOKUP(H51,'附件一之1-開班數'!$A$6:$B$65,2,0))))),"有班級不存在,或跳格輸入")</f>
        <v/>
      </c>
      <c r="J51" s="16"/>
      <c r="K51" s="16"/>
      <c r="L51" s="15"/>
      <c r="M51" s="15"/>
      <c r="N51" s="15"/>
      <c r="O51" s="15"/>
      <c r="P51" s="15"/>
      <c r="Q51" s="15"/>
      <c r="R51" s="179" t="str">
        <f t="shared" si="3"/>
        <v/>
      </c>
      <c r="S51" s="179" t="str">
        <f t="shared" si="1"/>
        <v/>
      </c>
    </row>
    <row r="52" spans="1:19">
      <c r="A52" s="178">
        <v>47</v>
      </c>
      <c r="B52" s="16"/>
      <c r="C52" s="16"/>
      <c r="D52" s="16"/>
      <c r="E52" s="16"/>
      <c r="F52" s="16"/>
      <c r="G52" s="16"/>
      <c r="H52" s="16"/>
      <c r="I52" s="181" t="str">
        <f>IFERROR(IF(COUNT(E52:H52)=0,"",IF(COUNT(E52:H52)=1,VLOOKUP(E52,'附件一之1-開班數'!$A$6:$B$65,2,0),IF(COUNT(E52:H52)=2,VLOOKUP(E52,'附件一之1-開班數'!$A$6:$B$65,2,0)&amp;"、"&amp;VLOOKUP(F52,'附件一之1-開班數'!$A$6:$B$65,2,0),IF(COUNT(E52:H52)=3,VLOOKUP(E52,'附件一之1-開班數'!$A$6:$B$65,2,0)&amp;"、"&amp;VLOOKUP(F52,'附件一之1-開班數'!$A$6:$B$65,2,0)&amp;"、"&amp;VLOOKUP(G52,'附件一之1-開班數'!$A$6:$B$65,2,0),IF(COUNT(E52:H52)=4,VLOOKUP(E52,'附件一之1-開班數'!$A$6:$B$65,2,0)&amp;"、"&amp;VLOOKUP(F52,'附件一之1-開班數'!$A$6:$B$65,2,0)&amp;"、"&amp;VLOOKUP(G52,'附件一之1-開班數'!$A$6:$B$65,2,0))&amp;"、"&amp;VLOOKUP(H52,'附件一之1-開班數'!$A$6:$B$65,2,0))))),"有班級不存在,或跳格輸入")</f>
        <v/>
      </c>
      <c r="J52" s="16"/>
      <c r="K52" s="16"/>
      <c r="L52" s="15"/>
      <c r="M52" s="15"/>
      <c r="N52" s="15"/>
      <c r="O52" s="15"/>
      <c r="P52" s="15"/>
      <c r="Q52" s="15"/>
      <c r="R52" s="179" t="str">
        <f t="shared" si="3"/>
        <v/>
      </c>
      <c r="S52" s="179" t="str">
        <f t="shared" si="1"/>
        <v/>
      </c>
    </row>
    <row r="53" spans="1:19">
      <c r="A53" s="178">
        <v>48</v>
      </c>
      <c r="B53" s="16"/>
      <c r="C53" s="16"/>
      <c r="D53" s="16"/>
      <c r="E53" s="16"/>
      <c r="F53" s="16"/>
      <c r="G53" s="16"/>
      <c r="H53" s="16"/>
      <c r="I53" s="181" t="str">
        <f>IFERROR(IF(COUNT(E53:H53)=0,"",IF(COUNT(E53:H53)=1,VLOOKUP(E53,'附件一之1-開班數'!$A$6:$B$65,2,0),IF(COUNT(E53:H53)=2,VLOOKUP(E53,'附件一之1-開班數'!$A$6:$B$65,2,0)&amp;"、"&amp;VLOOKUP(F53,'附件一之1-開班數'!$A$6:$B$65,2,0),IF(COUNT(E53:H53)=3,VLOOKUP(E53,'附件一之1-開班數'!$A$6:$B$65,2,0)&amp;"、"&amp;VLOOKUP(F53,'附件一之1-開班數'!$A$6:$B$65,2,0)&amp;"、"&amp;VLOOKUP(G53,'附件一之1-開班數'!$A$6:$B$65,2,0),IF(COUNT(E53:H53)=4,VLOOKUP(E53,'附件一之1-開班數'!$A$6:$B$65,2,0)&amp;"、"&amp;VLOOKUP(F53,'附件一之1-開班數'!$A$6:$B$65,2,0)&amp;"、"&amp;VLOOKUP(G53,'附件一之1-開班數'!$A$6:$B$65,2,0))&amp;"、"&amp;VLOOKUP(H53,'附件一之1-開班數'!$A$6:$B$65,2,0))))),"有班級不存在,或跳格輸入")</f>
        <v/>
      </c>
      <c r="J53" s="16"/>
      <c r="K53" s="16"/>
      <c r="L53" s="15"/>
      <c r="M53" s="15"/>
      <c r="N53" s="15"/>
      <c r="O53" s="15"/>
      <c r="P53" s="15"/>
      <c r="Q53" s="15"/>
      <c r="R53" s="179" t="str">
        <f t="shared" si="3"/>
        <v/>
      </c>
      <c r="S53" s="179" t="str">
        <f t="shared" si="1"/>
        <v/>
      </c>
    </row>
    <row r="54" spans="1:19">
      <c r="A54" s="178">
        <v>49</v>
      </c>
      <c r="B54" s="16"/>
      <c r="C54" s="16"/>
      <c r="D54" s="16"/>
      <c r="E54" s="16"/>
      <c r="F54" s="16"/>
      <c r="G54" s="16"/>
      <c r="H54" s="16"/>
      <c r="I54" s="181" t="str">
        <f>IFERROR(IF(COUNT(E54:H54)=0,"",IF(COUNT(E54:H54)=1,VLOOKUP(E54,'附件一之1-開班數'!$A$6:$B$65,2,0),IF(COUNT(E54:H54)=2,VLOOKUP(E54,'附件一之1-開班數'!$A$6:$B$65,2,0)&amp;"、"&amp;VLOOKUP(F54,'附件一之1-開班數'!$A$6:$B$65,2,0),IF(COUNT(E54:H54)=3,VLOOKUP(E54,'附件一之1-開班數'!$A$6:$B$65,2,0)&amp;"、"&amp;VLOOKUP(F54,'附件一之1-開班數'!$A$6:$B$65,2,0)&amp;"、"&amp;VLOOKUP(G54,'附件一之1-開班數'!$A$6:$B$65,2,0),IF(COUNT(E54:H54)=4,VLOOKUP(E54,'附件一之1-開班數'!$A$6:$B$65,2,0)&amp;"、"&amp;VLOOKUP(F54,'附件一之1-開班數'!$A$6:$B$65,2,0)&amp;"、"&amp;VLOOKUP(G54,'附件一之1-開班數'!$A$6:$B$65,2,0))&amp;"、"&amp;VLOOKUP(H54,'附件一之1-開班數'!$A$6:$B$65,2,0))))),"有班級不存在,或跳格輸入")</f>
        <v/>
      </c>
      <c r="J54" s="16"/>
      <c r="K54" s="16"/>
      <c r="L54" s="15"/>
      <c r="M54" s="15"/>
      <c r="N54" s="15"/>
      <c r="O54" s="15"/>
      <c r="P54" s="15"/>
      <c r="Q54" s="15"/>
      <c r="R54" s="179" t="str">
        <f t="shared" si="3"/>
        <v/>
      </c>
      <c r="S54" s="179" t="str">
        <f t="shared" si="1"/>
        <v/>
      </c>
    </row>
    <row r="55" spans="1:19">
      <c r="A55" s="178">
        <v>50</v>
      </c>
      <c r="B55" s="16"/>
      <c r="C55" s="16"/>
      <c r="D55" s="16"/>
      <c r="E55" s="16"/>
      <c r="F55" s="16"/>
      <c r="G55" s="16"/>
      <c r="H55" s="16"/>
      <c r="I55" s="181" t="str">
        <f>IFERROR(IF(COUNT(E55:H55)=0,"",IF(COUNT(E55:H55)=1,VLOOKUP(E55,'附件一之1-開班數'!$A$6:$B$65,2,0),IF(COUNT(E55:H55)=2,VLOOKUP(E55,'附件一之1-開班數'!$A$6:$B$65,2,0)&amp;"、"&amp;VLOOKUP(F55,'附件一之1-開班數'!$A$6:$B$65,2,0),IF(COUNT(E55:H55)=3,VLOOKUP(E55,'附件一之1-開班數'!$A$6:$B$65,2,0)&amp;"、"&amp;VLOOKUP(F55,'附件一之1-開班數'!$A$6:$B$65,2,0)&amp;"、"&amp;VLOOKUP(G55,'附件一之1-開班數'!$A$6:$B$65,2,0),IF(COUNT(E55:H55)=4,VLOOKUP(E55,'附件一之1-開班數'!$A$6:$B$65,2,0)&amp;"、"&amp;VLOOKUP(F55,'附件一之1-開班數'!$A$6:$B$65,2,0)&amp;"、"&amp;VLOOKUP(G55,'附件一之1-開班數'!$A$6:$B$65,2,0))&amp;"、"&amp;VLOOKUP(H55,'附件一之1-開班數'!$A$6:$B$65,2,0))))),"有班級不存在,或跳格輸入")</f>
        <v/>
      </c>
      <c r="J55" s="16"/>
      <c r="K55" s="16"/>
      <c r="L55" s="15"/>
      <c r="M55" s="15"/>
      <c r="N55" s="15"/>
      <c r="O55" s="15"/>
      <c r="P55" s="15"/>
      <c r="Q55" s="15"/>
      <c r="R55" s="179" t="str">
        <f t="shared" si="3"/>
        <v/>
      </c>
      <c r="S55" s="179" t="str">
        <f t="shared" si="1"/>
        <v/>
      </c>
    </row>
    <row r="56" spans="1:19">
      <c r="A56" s="178">
        <v>51</v>
      </c>
      <c r="B56" s="16"/>
      <c r="C56" s="16"/>
      <c r="D56" s="16"/>
      <c r="E56" s="16"/>
      <c r="F56" s="16"/>
      <c r="G56" s="16"/>
      <c r="H56" s="16"/>
      <c r="I56" s="181" t="str">
        <f>IFERROR(IF(COUNT(E56:H56)=0,"",IF(COUNT(E56:H56)=1,VLOOKUP(E56,'附件一之1-開班數'!$A$6:$B$65,2,0),IF(COUNT(E56:H56)=2,VLOOKUP(E56,'附件一之1-開班數'!$A$6:$B$65,2,0)&amp;"、"&amp;VLOOKUP(F56,'附件一之1-開班數'!$A$6:$B$65,2,0),IF(COUNT(E56:H56)=3,VLOOKUP(E56,'附件一之1-開班數'!$A$6:$B$65,2,0)&amp;"、"&amp;VLOOKUP(F56,'附件一之1-開班數'!$A$6:$B$65,2,0)&amp;"、"&amp;VLOOKUP(G56,'附件一之1-開班數'!$A$6:$B$65,2,0),IF(COUNT(E56:H56)=4,VLOOKUP(E56,'附件一之1-開班數'!$A$6:$B$65,2,0)&amp;"、"&amp;VLOOKUP(F56,'附件一之1-開班數'!$A$6:$B$65,2,0)&amp;"、"&amp;VLOOKUP(G56,'附件一之1-開班數'!$A$6:$B$65,2,0))&amp;"、"&amp;VLOOKUP(H56,'附件一之1-開班數'!$A$6:$B$65,2,0))))),"有班級不存在,或跳格輸入")</f>
        <v/>
      </c>
      <c r="J56" s="16"/>
      <c r="K56" s="16"/>
      <c r="L56" s="15"/>
      <c r="M56" s="15"/>
      <c r="N56" s="15"/>
      <c r="O56" s="15"/>
      <c r="P56" s="15"/>
      <c r="Q56" s="15"/>
      <c r="R56" s="179" t="str">
        <f t="shared" si="3"/>
        <v/>
      </c>
      <c r="S56" s="179" t="str">
        <f t="shared" si="1"/>
        <v/>
      </c>
    </row>
    <row r="57" spans="1:19">
      <c r="A57" s="178">
        <v>52</v>
      </c>
      <c r="B57" s="16"/>
      <c r="C57" s="16"/>
      <c r="D57" s="16"/>
      <c r="E57" s="16"/>
      <c r="F57" s="16"/>
      <c r="G57" s="16"/>
      <c r="H57" s="16"/>
      <c r="I57" s="181" t="str">
        <f>IFERROR(IF(COUNT(E57:H57)=0,"",IF(COUNT(E57:H57)=1,VLOOKUP(E57,'附件一之1-開班數'!$A$6:$B$65,2,0),IF(COUNT(E57:H57)=2,VLOOKUP(E57,'附件一之1-開班數'!$A$6:$B$65,2,0)&amp;"、"&amp;VLOOKUP(F57,'附件一之1-開班數'!$A$6:$B$65,2,0),IF(COUNT(E57:H57)=3,VLOOKUP(E57,'附件一之1-開班數'!$A$6:$B$65,2,0)&amp;"、"&amp;VLOOKUP(F57,'附件一之1-開班數'!$A$6:$B$65,2,0)&amp;"、"&amp;VLOOKUP(G57,'附件一之1-開班數'!$A$6:$B$65,2,0),IF(COUNT(E57:H57)=4,VLOOKUP(E57,'附件一之1-開班數'!$A$6:$B$65,2,0)&amp;"、"&amp;VLOOKUP(F57,'附件一之1-開班數'!$A$6:$B$65,2,0)&amp;"、"&amp;VLOOKUP(G57,'附件一之1-開班數'!$A$6:$B$65,2,0))&amp;"、"&amp;VLOOKUP(H57,'附件一之1-開班數'!$A$6:$B$65,2,0))))),"有班級不存在,或跳格輸入")</f>
        <v/>
      </c>
      <c r="J57" s="16"/>
      <c r="K57" s="16"/>
      <c r="L57" s="15"/>
      <c r="M57" s="15"/>
      <c r="N57" s="15"/>
      <c r="O57" s="15"/>
      <c r="P57" s="15"/>
      <c r="Q57" s="15"/>
      <c r="R57" s="179" t="str">
        <f t="shared" si="3"/>
        <v/>
      </c>
      <c r="S57" s="179" t="str">
        <f t="shared" si="1"/>
        <v/>
      </c>
    </row>
    <row r="58" spans="1:19">
      <c r="A58" s="178">
        <v>53</v>
      </c>
      <c r="B58" s="16"/>
      <c r="C58" s="16"/>
      <c r="D58" s="16"/>
      <c r="E58" s="16"/>
      <c r="F58" s="16"/>
      <c r="G58" s="16"/>
      <c r="H58" s="16"/>
      <c r="I58" s="181" t="str">
        <f>IFERROR(IF(COUNT(E58:H58)=0,"",IF(COUNT(E58:H58)=1,VLOOKUP(E58,'附件一之1-開班數'!$A$6:$B$65,2,0),IF(COUNT(E58:H58)=2,VLOOKUP(E58,'附件一之1-開班數'!$A$6:$B$65,2,0)&amp;"、"&amp;VLOOKUP(F58,'附件一之1-開班數'!$A$6:$B$65,2,0),IF(COUNT(E58:H58)=3,VLOOKUP(E58,'附件一之1-開班數'!$A$6:$B$65,2,0)&amp;"、"&amp;VLOOKUP(F58,'附件一之1-開班數'!$A$6:$B$65,2,0)&amp;"、"&amp;VLOOKUP(G58,'附件一之1-開班數'!$A$6:$B$65,2,0),IF(COUNT(E58:H58)=4,VLOOKUP(E58,'附件一之1-開班數'!$A$6:$B$65,2,0)&amp;"、"&amp;VLOOKUP(F58,'附件一之1-開班數'!$A$6:$B$65,2,0)&amp;"、"&amp;VLOOKUP(G58,'附件一之1-開班數'!$A$6:$B$65,2,0))&amp;"、"&amp;VLOOKUP(H58,'附件一之1-開班數'!$A$6:$B$65,2,0))))),"有班級不存在,或跳格輸入")</f>
        <v/>
      </c>
      <c r="J58" s="16"/>
      <c r="K58" s="16"/>
      <c r="L58" s="15"/>
      <c r="M58" s="15"/>
      <c r="N58" s="15"/>
      <c r="O58" s="15"/>
      <c r="P58" s="15"/>
      <c r="Q58" s="15"/>
      <c r="R58" s="179" t="str">
        <f t="shared" si="3"/>
        <v/>
      </c>
      <c r="S58" s="179" t="str">
        <f t="shared" si="1"/>
        <v/>
      </c>
    </row>
    <row r="59" spans="1:19">
      <c r="A59" s="178">
        <v>54</v>
      </c>
      <c r="B59" s="16"/>
      <c r="C59" s="16"/>
      <c r="D59" s="16"/>
      <c r="E59" s="16"/>
      <c r="F59" s="16"/>
      <c r="G59" s="16"/>
      <c r="H59" s="16"/>
      <c r="I59" s="181" t="str">
        <f>IFERROR(IF(COUNT(E59:H59)=0,"",IF(COUNT(E59:H59)=1,VLOOKUP(E59,'附件一之1-開班數'!$A$6:$B$65,2,0),IF(COUNT(E59:H59)=2,VLOOKUP(E59,'附件一之1-開班數'!$A$6:$B$65,2,0)&amp;"、"&amp;VLOOKUP(F59,'附件一之1-開班數'!$A$6:$B$65,2,0),IF(COUNT(E59:H59)=3,VLOOKUP(E59,'附件一之1-開班數'!$A$6:$B$65,2,0)&amp;"、"&amp;VLOOKUP(F59,'附件一之1-開班數'!$A$6:$B$65,2,0)&amp;"、"&amp;VLOOKUP(G59,'附件一之1-開班數'!$A$6:$B$65,2,0),IF(COUNT(E59:H59)=4,VLOOKUP(E59,'附件一之1-開班數'!$A$6:$B$65,2,0)&amp;"、"&amp;VLOOKUP(F59,'附件一之1-開班數'!$A$6:$B$65,2,0)&amp;"、"&amp;VLOOKUP(G59,'附件一之1-開班數'!$A$6:$B$65,2,0))&amp;"、"&amp;VLOOKUP(H59,'附件一之1-開班數'!$A$6:$B$65,2,0))))),"有班級不存在,或跳格輸入")</f>
        <v/>
      </c>
      <c r="J59" s="16"/>
      <c r="K59" s="16"/>
      <c r="L59" s="15"/>
      <c r="M59" s="15"/>
      <c r="N59" s="15"/>
      <c r="O59" s="15"/>
      <c r="P59" s="15"/>
      <c r="Q59" s="15"/>
      <c r="R59" s="179" t="str">
        <f t="shared" si="3"/>
        <v/>
      </c>
      <c r="S59" s="179" t="str">
        <f t="shared" si="1"/>
        <v/>
      </c>
    </row>
    <row r="60" spans="1:19">
      <c r="A60" s="178">
        <v>55</v>
      </c>
      <c r="B60" s="16"/>
      <c r="C60" s="16"/>
      <c r="D60" s="16"/>
      <c r="E60" s="16"/>
      <c r="F60" s="16"/>
      <c r="G60" s="16"/>
      <c r="H60" s="16"/>
      <c r="I60" s="181" t="str">
        <f>IFERROR(IF(COUNT(E60:H60)=0,"",IF(COUNT(E60:H60)=1,VLOOKUP(E60,'附件一之1-開班數'!$A$6:$B$65,2,0),IF(COUNT(E60:H60)=2,VLOOKUP(E60,'附件一之1-開班數'!$A$6:$B$65,2,0)&amp;"、"&amp;VLOOKUP(F60,'附件一之1-開班數'!$A$6:$B$65,2,0),IF(COUNT(E60:H60)=3,VLOOKUP(E60,'附件一之1-開班數'!$A$6:$B$65,2,0)&amp;"、"&amp;VLOOKUP(F60,'附件一之1-開班數'!$A$6:$B$65,2,0)&amp;"、"&amp;VLOOKUP(G60,'附件一之1-開班數'!$A$6:$B$65,2,0),IF(COUNT(E60:H60)=4,VLOOKUP(E60,'附件一之1-開班數'!$A$6:$B$65,2,0)&amp;"、"&amp;VLOOKUP(F60,'附件一之1-開班數'!$A$6:$B$65,2,0)&amp;"、"&amp;VLOOKUP(G60,'附件一之1-開班數'!$A$6:$B$65,2,0))&amp;"、"&amp;VLOOKUP(H60,'附件一之1-開班數'!$A$6:$B$65,2,0))))),"有班級不存在,或跳格輸入")</f>
        <v/>
      </c>
      <c r="J60" s="16"/>
      <c r="K60" s="16"/>
      <c r="L60" s="15"/>
      <c r="M60" s="15"/>
      <c r="N60" s="15"/>
      <c r="O60" s="15"/>
      <c r="P60" s="15"/>
      <c r="Q60" s="15"/>
      <c r="R60" s="179" t="str">
        <f t="shared" si="3"/>
        <v/>
      </c>
      <c r="S60" s="179" t="str">
        <f t="shared" si="1"/>
        <v/>
      </c>
    </row>
    <row r="61" spans="1:19">
      <c r="A61" s="178">
        <v>56</v>
      </c>
      <c r="B61" s="16"/>
      <c r="C61" s="16"/>
      <c r="D61" s="16"/>
      <c r="E61" s="16"/>
      <c r="F61" s="16"/>
      <c r="G61" s="16"/>
      <c r="H61" s="16"/>
      <c r="I61" s="181" t="str">
        <f>IFERROR(IF(COUNT(E61:H61)=0,"",IF(COUNT(E61:H61)=1,VLOOKUP(E61,'附件一之1-開班數'!$A$6:$B$65,2,0),IF(COUNT(E61:H61)=2,VLOOKUP(E61,'附件一之1-開班數'!$A$6:$B$65,2,0)&amp;"、"&amp;VLOOKUP(F61,'附件一之1-開班數'!$A$6:$B$65,2,0),IF(COUNT(E61:H61)=3,VLOOKUP(E61,'附件一之1-開班數'!$A$6:$B$65,2,0)&amp;"、"&amp;VLOOKUP(F61,'附件一之1-開班數'!$A$6:$B$65,2,0)&amp;"、"&amp;VLOOKUP(G61,'附件一之1-開班數'!$A$6:$B$65,2,0),IF(COUNT(E61:H61)=4,VLOOKUP(E61,'附件一之1-開班數'!$A$6:$B$65,2,0)&amp;"、"&amp;VLOOKUP(F61,'附件一之1-開班數'!$A$6:$B$65,2,0)&amp;"、"&amp;VLOOKUP(G61,'附件一之1-開班數'!$A$6:$B$65,2,0))&amp;"、"&amp;VLOOKUP(H61,'附件一之1-開班數'!$A$6:$B$65,2,0))))),"有班級不存在,或跳格輸入")</f>
        <v/>
      </c>
      <c r="J61" s="16"/>
      <c r="K61" s="16"/>
      <c r="L61" s="15"/>
      <c r="M61" s="15"/>
      <c r="N61" s="15"/>
      <c r="O61" s="15"/>
      <c r="P61" s="15"/>
      <c r="Q61" s="15"/>
      <c r="R61" s="179" t="str">
        <f t="shared" si="3"/>
        <v/>
      </c>
      <c r="S61" s="179" t="str">
        <f t="shared" si="1"/>
        <v/>
      </c>
    </row>
    <row r="62" spans="1:19">
      <c r="A62" s="178">
        <v>57</v>
      </c>
      <c r="B62" s="16"/>
      <c r="C62" s="16"/>
      <c r="D62" s="16"/>
      <c r="E62" s="16"/>
      <c r="F62" s="16"/>
      <c r="G62" s="16"/>
      <c r="H62" s="16"/>
      <c r="I62" s="181" t="str">
        <f>IFERROR(IF(COUNT(E62:H62)=0,"",IF(COUNT(E62:H62)=1,VLOOKUP(E62,'附件一之1-開班數'!$A$6:$B$65,2,0),IF(COUNT(E62:H62)=2,VLOOKUP(E62,'附件一之1-開班數'!$A$6:$B$65,2,0)&amp;"、"&amp;VLOOKUP(F62,'附件一之1-開班數'!$A$6:$B$65,2,0),IF(COUNT(E62:H62)=3,VLOOKUP(E62,'附件一之1-開班數'!$A$6:$B$65,2,0)&amp;"、"&amp;VLOOKUP(F62,'附件一之1-開班數'!$A$6:$B$65,2,0)&amp;"、"&amp;VLOOKUP(G62,'附件一之1-開班數'!$A$6:$B$65,2,0),IF(COUNT(E62:H62)=4,VLOOKUP(E62,'附件一之1-開班數'!$A$6:$B$65,2,0)&amp;"、"&amp;VLOOKUP(F62,'附件一之1-開班數'!$A$6:$B$65,2,0)&amp;"、"&amp;VLOOKUP(G62,'附件一之1-開班數'!$A$6:$B$65,2,0))&amp;"、"&amp;VLOOKUP(H62,'附件一之1-開班數'!$A$6:$B$65,2,0))))),"有班級不存在,或跳格輸入")</f>
        <v/>
      </c>
      <c r="J62" s="16"/>
      <c r="K62" s="16"/>
      <c r="L62" s="15"/>
      <c r="M62" s="15"/>
      <c r="N62" s="15"/>
      <c r="O62" s="15"/>
      <c r="P62" s="15"/>
      <c r="Q62" s="15"/>
      <c r="R62" s="179" t="str">
        <f t="shared" si="3"/>
        <v/>
      </c>
      <c r="S62" s="179" t="str">
        <f t="shared" si="1"/>
        <v/>
      </c>
    </row>
    <row r="63" spans="1:19">
      <c r="A63" s="178">
        <v>58</v>
      </c>
      <c r="B63" s="16"/>
      <c r="C63" s="16"/>
      <c r="D63" s="16"/>
      <c r="E63" s="16"/>
      <c r="F63" s="16"/>
      <c r="G63" s="16"/>
      <c r="H63" s="16"/>
      <c r="I63" s="181" t="str">
        <f>IFERROR(IF(COUNT(E63:H63)=0,"",IF(COUNT(E63:H63)=1,VLOOKUP(E63,'附件一之1-開班數'!$A$6:$B$65,2,0),IF(COUNT(E63:H63)=2,VLOOKUP(E63,'附件一之1-開班數'!$A$6:$B$65,2,0)&amp;"、"&amp;VLOOKUP(F63,'附件一之1-開班數'!$A$6:$B$65,2,0),IF(COUNT(E63:H63)=3,VLOOKUP(E63,'附件一之1-開班數'!$A$6:$B$65,2,0)&amp;"、"&amp;VLOOKUP(F63,'附件一之1-開班數'!$A$6:$B$65,2,0)&amp;"、"&amp;VLOOKUP(G63,'附件一之1-開班數'!$A$6:$B$65,2,0),IF(COUNT(E63:H63)=4,VLOOKUP(E63,'附件一之1-開班數'!$A$6:$B$65,2,0)&amp;"、"&amp;VLOOKUP(F63,'附件一之1-開班數'!$A$6:$B$65,2,0)&amp;"、"&amp;VLOOKUP(G63,'附件一之1-開班數'!$A$6:$B$65,2,0))&amp;"、"&amp;VLOOKUP(H63,'附件一之1-開班數'!$A$6:$B$65,2,0))))),"有班級不存在,或跳格輸入")</f>
        <v/>
      </c>
      <c r="J63" s="16"/>
      <c r="K63" s="16"/>
      <c r="L63" s="15"/>
      <c r="M63" s="15"/>
      <c r="N63" s="15"/>
      <c r="O63" s="15"/>
      <c r="P63" s="15"/>
      <c r="Q63" s="15"/>
      <c r="R63" s="179" t="str">
        <f t="shared" si="3"/>
        <v/>
      </c>
      <c r="S63" s="179" t="str">
        <f t="shared" si="1"/>
        <v/>
      </c>
    </row>
    <row r="64" spans="1:19">
      <c r="A64" s="178">
        <v>59</v>
      </c>
      <c r="B64" s="16"/>
      <c r="C64" s="16"/>
      <c r="D64" s="16"/>
      <c r="E64" s="16"/>
      <c r="F64" s="16"/>
      <c r="G64" s="16"/>
      <c r="H64" s="16"/>
      <c r="I64" s="181" t="str">
        <f>IFERROR(IF(COUNT(E64:H64)=0,"",IF(COUNT(E64:H64)=1,VLOOKUP(E64,'附件一之1-開班數'!$A$6:$B$65,2,0),IF(COUNT(E64:H64)=2,VLOOKUP(E64,'附件一之1-開班數'!$A$6:$B$65,2,0)&amp;"、"&amp;VLOOKUP(F64,'附件一之1-開班數'!$A$6:$B$65,2,0),IF(COUNT(E64:H64)=3,VLOOKUP(E64,'附件一之1-開班數'!$A$6:$B$65,2,0)&amp;"、"&amp;VLOOKUP(F64,'附件一之1-開班數'!$A$6:$B$65,2,0)&amp;"、"&amp;VLOOKUP(G64,'附件一之1-開班數'!$A$6:$B$65,2,0),IF(COUNT(E64:H64)=4,VLOOKUP(E64,'附件一之1-開班數'!$A$6:$B$65,2,0)&amp;"、"&amp;VLOOKUP(F64,'附件一之1-開班數'!$A$6:$B$65,2,0)&amp;"、"&amp;VLOOKUP(G64,'附件一之1-開班數'!$A$6:$B$65,2,0))&amp;"、"&amp;VLOOKUP(H64,'附件一之1-開班數'!$A$6:$B$65,2,0))))),"有班級不存在,或跳格輸入")</f>
        <v/>
      </c>
      <c r="J64" s="16"/>
      <c r="K64" s="16"/>
      <c r="L64" s="15"/>
      <c r="M64" s="15"/>
      <c r="N64" s="15"/>
      <c r="O64" s="15"/>
      <c r="P64" s="15"/>
      <c r="Q64" s="15"/>
      <c r="R64" s="179" t="str">
        <f t="shared" si="3"/>
        <v/>
      </c>
      <c r="S64" s="179" t="str">
        <f t="shared" si="1"/>
        <v/>
      </c>
    </row>
    <row r="65" spans="1:19">
      <c r="A65" s="178">
        <v>60</v>
      </c>
      <c r="B65" s="16"/>
      <c r="C65" s="16"/>
      <c r="D65" s="16"/>
      <c r="E65" s="16"/>
      <c r="F65" s="16"/>
      <c r="G65" s="16"/>
      <c r="H65" s="16"/>
      <c r="I65" s="181" t="str">
        <f>IFERROR(IF(COUNT(E65:H65)=0,"",IF(COUNT(E65:H65)=1,VLOOKUP(E65,'附件一之1-開班數'!$A$6:$B$65,2,0),IF(COUNT(E65:H65)=2,VLOOKUP(E65,'附件一之1-開班數'!$A$6:$B$65,2,0)&amp;"、"&amp;VLOOKUP(F65,'附件一之1-開班數'!$A$6:$B$65,2,0),IF(COUNT(E65:H65)=3,VLOOKUP(E65,'附件一之1-開班數'!$A$6:$B$65,2,0)&amp;"、"&amp;VLOOKUP(F65,'附件一之1-開班數'!$A$6:$B$65,2,0)&amp;"、"&amp;VLOOKUP(G65,'附件一之1-開班數'!$A$6:$B$65,2,0),IF(COUNT(E65:H65)=4,VLOOKUP(E65,'附件一之1-開班數'!$A$6:$B$65,2,0)&amp;"、"&amp;VLOOKUP(F65,'附件一之1-開班數'!$A$6:$B$65,2,0)&amp;"、"&amp;VLOOKUP(G65,'附件一之1-開班數'!$A$6:$B$65,2,0))&amp;"、"&amp;VLOOKUP(H65,'附件一之1-開班數'!$A$6:$B$65,2,0))))),"有班級不存在,或跳格輸入")</f>
        <v/>
      </c>
      <c r="J65" s="16"/>
      <c r="K65" s="16"/>
      <c r="L65" s="15"/>
      <c r="M65" s="15"/>
      <c r="N65" s="15"/>
      <c r="O65" s="15"/>
      <c r="P65" s="15"/>
      <c r="Q65" s="15"/>
      <c r="R65" s="179" t="str">
        <f t="shared" si="3"/>
        <v/>
      </c>
      <c r="S65" s="179" t="str">
        <f t="shared" si="1"/>
        <v/>
      </c>
    </row>
    <row r="66" spans="1:19">
      <c r="A66" s="178">
        <v>61</v>
      </c>
      <c r="B66" s="16"/>
      <c r="C66" s="16"/>
      <c r="D66" s="16"/>
      <c r="E66" s="16"/>
      <c r="F66" s="16"/>
      <c r="G66" s="16"/>
      <c r="H66" s="16"/>
      <c r="I66" s="181" t="str">
        <f>IFERROR(IF(COUNT(E66:H66)=0,"",IF(COUNT(E66:H66)=1,VLOOKUP(E66,'附件一之1-開班數'!$A$6:$B$65,2,0),IF(COUNT(E66:H66)=2,VLOOKUP(E66,'附件一之1-開班數'!$A$6:$B$65,2,0)&amp;"、"&amp;VLOOKUP(F66,'附件一之1-開班數'!$A$6:$B$65,2,0),IF(COUNT(E66:H66)=3,VLOOKUP(E66,'附件一之1-開班數'!$A$6:$B$65,2,0)&amp;"、"&amp;VLOOKUP(F66,'附件一之1-開班數'!$A$6:$B$65,2,0)&amp;"、"&amp;VLOOKUP(G66,'附件一之1-開班數'!$A$6:$B$65,2,0),IF(COUNT(E66:H66)=4,VLOOKUP(E66,'附件一之1-開班數'!$A$6:$B$65,2,0)&amp;"、"&amp;VLOOKUP(F66,'附件一之1-開班數'!$A$6:$B$65,2,0)&amp;"、"&amp;VLOOKUP(G66,'附件一之1-開班數'!$A$6:$B$65,2,0))&amp;"、"&amp;VLOOKUP(H66,'附件一之1-開班數'!$A$6:$B$65,2,0))))),"有班級不存在,或跳格輸入")</f>
        <v/>
      </c>
      <c r="J66" s="16"/>
      <c r="K66" s="16"/>
      <c r="L66" s="15"/>
      <c r="M66" s="15"/>
      <c r="N66" s="15"/>
      <c r="O66" s="15"/>
      <c r="P66" s="15"/>
      <c r="Q66" s="15"/>
      <c r="R66" s="179" t="str">
        <f t="shared" si="3"/>
        <v/>
      </c>
      <c r="S66" s="179" t="str">
        <f t="shared" si="1"/>
        <v/>
      </c>
    </row>
    <row r="67" spans="1:19">
      <c r="A67" s="178">
        <v>62</v>
      </c>
      <c r="B67" s="16"/>
      <c r="C67" s="16"/>
      <c r="D67" s="16"/>
      <c r="E67" s="16"/>
      <c r="F67" s="16"/>
      <c r="G67" s="16"/>
      <c r="H67" s="16"/>
      <c r="I67" s="181" t="str">
        <f>IFERROR(IF(COUNT(E67:H67)=0,"",IF(COUNT(E67:H67)=1,VLOOKUP(E67,'附件一之1-開班數'!$A$6:$B$65,2,0),IF(COUNT(E67:H67)=2,VLOOKUP(E67,'附件一之1-開班數'!$A$6:$B$65,2,0)&amp;"、"&amp;VLOOKUP(F67,'附件一之1-開班數'!$A$6:$B$65,2,0),IF(COUNT(E67:H67)=3,VLOOKUP(E67,'附件一之1-開班數'!$A$6:$B$65,2,0)&amp;"、"&amp;VLOOKUP(F67,'附件一之1-開班數'!$A$6:$B$65,2,0)&amp;"、"&amp;VLOOKUP(G67,'附件一之1-開班數'!$A$6:$B$65,2,0),IF(COUNT(E67:H67)=4,VLOOKUP(E67,'附件一之1-開班數'!$A$6:$B$65,2,0)&amp;"、"&amp;VLOOKUP(F67,'附件一之1-開班數'!$A$6:$B$65,2,0)&amp;"、"&amp;VLOOKUP(G67,'附件一之1-開班數'!$A$6:$B$65,2,0))&amp;"、"&amp;VLOOKUP(H67,'附件一之1-開班數'!$A$6:$B$65,2,0))))),"有班級不存在,或跳格輸入")</f>
        <v/>
      </c>
      <c r="J67" s="16"/>
      <c r="K67" s="16"/>
      <c r="L67" s="15"/>
      <c r="M67" s="15"/>
      <c r="N67" s="15"/>
      <c r="O67" s="15"/>
      <c r="P67" s="15"/>
      <c r="Q67" s="15"/>
      <c r="R67" s="179" t="str">
        <f t="shared" si="3"/>
        <v/>
      </c>
      <c r="S67" s="179" t="str">
        <f t="shared" si="1"/>
        <v/>
      </c>
    </row>
    <row r="68" spans="1:19">
      <c r="A68" s="178">
        <v>63</v>
      </c>
      <c r="B68" s="16"/>
      <c r="C68" s="16"/>
      <c r="D68" s="16"/>
      <c r="E68" s="16"/>
      <c r="F68" s="16"/>
      <c r="G68" s="16"/>
      <c r="H68" s="16"/>
      <c r="I68" s="181" t="str">
        <f>IFERROR(IF(COUNT(E68:H68)=0,"",IF(COUNT(E68:H68)=1,VLOOKUP(E68,'附件一之1-開班數'!$A$6:$B$65,2,0),IF(COUNT(E68:H68)=2,VLOOKUP(E68,'附件一之1-開班數'!$A$6:$B$65,2,0)&amp;"、"&amp;VLOOKUP(F68,'附件一之1-開班數'!$A$6:$B$65,2,0),IF(COUNT(E68:H68)=3,VLOOKUP(E68,'附件一之1-開班數'!$A$6:$B$65,2,0)&amp;"、"&amp;VLOOKUP(F68,'附件一之1-開班數'!$A$6:$B$65,2,0)&amp;"、"&amp;VLOOKUP(G68,'附件一之1-開班數'!$A$6:$B$65,2,0),IF(COUNT(E68:H68)=4,VLOOKUP(E68,'附件一之1-開班數'!$A$6:$B$65,2,0)&amp;"、"&amp;VLOOKUP(F68,'附件一之1-開班數'!$A$6:$B$65,2,0)&amp;"、"&amp;VLOOKUP(G68,'附件一之1-開班數'!$A$6:$B$65,2,0))&amp;"、"&amp;VLOOKUP(H68,'附件一之1-開班數'!$A$6:$B$65,2,0))))),"有班級不存在,或跳格輸入")</f>
        <v/>
      </c>
      <c r="J68" s="16"/>
      <c r="K68" s="16"/>
      <c r="L68" s="15"/>
      <c r="M68" s="15"/>
      <c r="N68" s="15"/>
      <c r="O68" s="15"/>
      <c r="P68" s="15"/>
      <c r="Q68" s="15"/>
      <c r="R68" s="179" t="str">
        <f t="shared" si="3"/>
        <v/>
      </c>
      <c r="S68" s="179" t="str">
        <f t="shared" si="1"/>
        <v/>
      </c>
    </row>
    <row r="69" spans="1:19">
      <c r="A69" s="178">
        <v>64</v>
      </c>
      <c r="B69" s="16"/>
      <c r="C69" s="16"/>
      <c r="D69" s="16"/>
      <c r="E69" s="16"/>
      <c r="F69" s="16"/>
      <c r="G69" s="16"/>
      <c r="H69" s="16"/>
      <c r="I69" s="181" t="str">
        <f>IFERROR(IF(COUNT(E69:H69)=0,"",IF(COUNT(E69:H69)=1,VLOOKUP(E69,'附件一之1-開班數'!$A$6:$B$65,2,0),IF(COUNT(E69:H69)=2,VLOOKUP(E69,'附件一之1-開班數'!$A$6:$B$65,2,0)&amp;"、"&amp;VLOOKUP(F69,'附件一之1-開班數'!$A$6:$B$65,2,0),IF(COUNT(E69:H69)=3,VLOOKUP(E69,'附件一之1-開班數'!$A$6:$B$65,2,0)&amp;"、"&amp;VLOOKUP(F69,'附件一之1-開班數'!$A$6:$B$65,2,0)&amp;"、"&amp;VLOOKUP(G69,'附件一之1-開班數'!$A$6:$B$65,2,0),IF(COUNT(E69:H69)=4,VLOOKUP(E69,'附件一之1-開班數'!$A$6:$B$65,2,0)&amp;"、"&amp;VLOOKUP(F69,'附件一之1-開班數'!$A$6:$B$65,2,0)&amp;"、"&amp;VLOOKUP(G69,'附件一之1-開班數'!$A$6:$B$65,2,0))&amp;"、"&amp;VLOOKUP(H69,'附件一之1-開班數'!$A$6:$B$65,2,0))))),"有班級不存在,或跳格輸入")</f>
        <v/>
      </c>
      <c r="J69" s="16"/>
      <c r="K69" s="16"/>
      <c r="L69" s="15"/>
      <c r="M69" s="15"/>
      <c r="N69" s="15"/>
      <c r="O69" s="15"/>
      <c r="P69" s="15"/>
      <c r="Q69" s="15"/>
      <c r="R69" s="179" t="str">
        <f t="shared" si="3"/>
        <v/>
      </c>
      <c r="S69" s="179" t="str">
        <f t="shared" si="1"/>
        <v/>
      </c>
    </row>
    <row r="70" spans="1:19">
      <c r="A70" s="178">
        <v>65</v>
      </c>
      <c r="B70" s="16"/>
      <c r="C70" s="16"/>
      <c r="D70" s="16"/>
      <c r="E70" s="16"/>
      <c r="F70" s="16"/>
      <c r="G70" s="16"/>
      <c r="H70" s="16"/>
      <c r="I70" s="181" t="str">
        <f>IFERROR(IF(COUNT(E70:H70)=0,"",IF(COUNT(E70:H70)=1,VLOOKUP(E70,'附件一之1-開班數'!$A$6:$B$65,2,0),IF(COUNT(E70:H70)=2,VLOOKUP(E70,'附件一之1-開班數'!$A$6:$B$65,2,0)&amp;"、"&amp;VLOOKUP(F70,'附件一之1-開班數'!$A$6:$B$65,2,0),IF(COUNT(E70:H70)=3,VLOOKUP(E70,'附件一之1-開班數'!$A$6:$B$65,2,0)&amp;"、"&amp;VLOOKUP(F70,'附件一之1-開班數'!$A$6:$B$65,2,0)&amp;"、"&amp;VLOOKUP(G70,'附件一之1-開班數'!$A$6:$B$65,2,0),IF(COUNT(E70:H70)=4,VLOOKUP(E70,'附件一之1-開班數'!$A$6:$B$65,2,0)&amp;"、"&amp;VLOOKUP(F70,'附件一之1-開班數'!$A$6:$B$65,2,0)&amp;"、"&amp;VLOOKUP(G70,'附件一之1-開班數'!$A$6:$B$65,2,0))&amp;"、"&amp;VLOOKUP(H70,'附件一之1-開班數'!$A$6:$B$65,2,0))))),"有班級不存在,或跳格輸入")</f>
        <v/>
      </c>
      <c r="J70" s="16"/>
      <c r="K70" s="16"/>
      <c r="L70" s="15"/>
      <c r="M70" s="15"/>
      <c r="N70" s="15"/>
      <c r="O70" s="15"/>
      <c r="P70" s="15"/>
      <c r="Q70" s="15"/>
      <c r="R70" s="179" t="str">
        <f t="shared" si="3"/>
        <v/>
      </c>
      <c r="S70" s="179" t="str">
        <f t="shared" ref="S70:S133" si="4">IF(D70="","",SUM(L70:P70))</f>
        <v/>
      </c>
    </row>
    <row r="71" spans="1:19">
      <c r="A71" s="178">
        <v>66</v>
      </c>
      <c r="B71" s="16"/>
      <c r="C71" s="16"/>
      <c r="D71" s="16"/>
      <c r="E71" s="16"/>
      <c r="F71" s="16"/>
      <c r="G71" s="16"/>
      <c r="H71" s="16"/>
      <c r="I71" s="181" t="str">
        <f>IFERROR(IF(COUNT(E71:H71)=0,"",IF(COUNT(E71:H71)=1,VLOOKUP(E71,'附件一之1-開班數'!$A$6:$B$65,2,0),IF(COUNT(E71:H71)=2,VLOOKUP(E71,'附件一之1-開班數'!$A$6:$B$65,2,0)&amp;"、"&amp;VLOOKUP(F71,'附件一之1-開班數'!$A$6:$B$65,2,0),IF(COUNT(E71:H71)=3,VLOOKUP(E71,'附件一之1-開班數'!$A$6:$B$65,2,0)&amp;"、"&amp;VLOOKUP(F71,'附件一之1-開班數'!$A$6:$B$65,2,0)&amp;"、"&amp;VLOOKUP(G71,'附件一之1-開班數'!$A$6:$B$65,2,0),IF(COUNT(E71:H71)=4,VLOOKUP(E71,'附件一之1-開班數'!$A$6:$B$65,2,0)&amp;"、"&amp;VLOOKUP(F71,'附件一之1-開班數'!$A$6:$B$65,2,0)&amp;"、"&amp;VLOOKUP(G71,'附件一之1-開班數'!$A$6:$B$65,2,0))&amp;"、"&amp;VLOOKUP(H71,'附件一之1-開班數'!$A$6:$B$65,2,0))))),"有班級不存在,或跳格輸入")</f>
        <v/>
      </c>
      <c r="J71" s="16"/>
      <c r="K71" s="16"/>
      <c r="L71" s="15"/>
      <c r="M71" s="15"/>
      <c r="N71" s="15"/>
      <c r="O71" s="15"/>
      <c r="P71" s="15"/>
      <c r="Q71" s="15"/>
      <c r="R71" s="179" t="str">
        <f t="shared" si="3"/>
        <v/>
      </c>
      <c r="S71" s="179" t="str">
        <f t="shared" si="4"/>
        <v/>
      </c>
    </row>
    <row r="72" spans="1:19">
      <c r="A72" s="178">
        <v>67</v>
      </c>
      <c r="B72" s="16"/>
      <c r="C72" s="16"/>
      <c r="D72" s="16"/>
      <c r="E72" s="16"/>
      <c r="F72" s="16"/>
      <c r="G72" s="16"/>
      <c r="H72" s="16"/>
      <c r="I72" s="181" t="str">
        <f>IFERROR(IF(COUNT(E72:H72)=0,"",IF(COUNT(E72:H72)=1,VLOOKUP(E72,'附件一之1-開班數'!$A$6:$B$65,2,0),IF(COUNT(E72:H72)=2,VLOOKUP(E72,'附件一之1-開班數'!$A$6:$B$65,2,0)&amp;"、"&amp;VLOOKUP(F72,'附件一之1-開班數'!$A$6:$B$65,2,0),IF(COUNT(E72:H72)=3,VLOOKUP(E72,'附件一之1-開班數'!$A$6:$B$65,2,0)&amp;"、"&amp;VLOOKUP(F72,'附件一之1-開班數'!$A$6:$B$65,2,0)&amp;"、"&amp;VLOOKUP(G72,'附件一之1-開班數'!$A$6:$B$65,2,0),IF(COUNT(E72:H72)=4,VLOOKUP(E72,'附件一之1-開班數'!$A$6:$B$65,2,0)&amp;"、"&amp;VLOOKUP(F72,'附件一之1-開班數'!$A$6:$B$65,2,0)&amp;"、"&amp;VLOOKUP(G72,'附件一之1-開班數'!$A$6:$B$65,2,0))&amp;"、"&amp;VLOOKUP(H72,'附件一之1-開班數'!$A$6:$B$65,2,0))))),"有班級不存在,或跳格輸入")</f>
        <v/>
      </c>
      <c r="J72" s="16"/>
      <c r="K72" s="16"/>
      <c r="L72" s="15"/>
      <c r="M72" s="15"/>
      <c r="N72" s="15"/>
      <c r="O72" s="15"/>
      <c r="P72" s="15"/>
      <c r="Q72" s="15"/>
      <c r="R72" s="179" t="str">
        <f t="shared" si="3"/>
        <v/>
      </c>
      <c r="S72" s="179" t="str">
        <f t="shared" si="4"/>
        <v/>
      </c>
    </row>
    <row r="73" spans="1:19">
      <c r="A73" s="178">
        <v>68</v>
      </c>
      <c r="B73" s="16"/>
      <c r="C73" s="16"/>
      <c r="D73" s="16"/>
      <c r="E73" s="16"/>
      <c r="F73" s="16"/>
      <c r="G73" s="16"/>
      <c r="H73" s="16"/>
      <c r="I73" s="181" t="str">
        <f>IFERROR(IF(COUNT(E73:H73)=0,"",IF(COUNT(E73:H73)=1,VLOOKUP(E73,'附件一之1-開班數'!$A$6:$B$65,2,0),IF(COUNT(E73:H73)=2,VLOOKUP(E73,'附件一之1-開班數'!$A$6:$B$65,2,0)&amp;"、"&amp;VLOOKUP(F73,'附件一之1-開班數'!$A$6:$B$65,2,0),IF(COUNT(E73:H73)=3,VLOOKUP(E73,'附件一之1-開班數'!$A$6:$B$65,2,0)&amp;"、"&amp;VLOOKUP(F73,'附件一之1-開班數'!$A$6:$B$65,2,0)&amp;"、"&amp;VLOOKUP(G73,'附件一之1-開班數'!$A$6:$B$65,2,0),IF(COUNT(E73:H73)=4,VLOOKUP(E73,'附件一之1-開班數'!$A$6:$B$65,2,0)&amp;"、"&amp;VLOOKUP(F73,'附件一之1-開班數'!$A$6:$B$65,2,0)&amp;"、"&amp;VLOOKUP(G73,'附件一之1-開班數'!$A$6:$B$65,2,0))&amp;"、"&amp;VLOOKUP(H73,'附件一之1-開班數'!$A$6:$B$65,2,0))))),"有班級不存在,或跳格輸入")</f>
        <v/>
      </c>
      <c r="J73" s="16"/>
      <c r="K73" s="16"/>
      <c r="L73" s="15"/>
      <c r="M73" s="15"/>
      <c r="N73" s="15"/>
      <c r="O73" s="15"/>
      <c r="P73" s="15"/>
      <c r="Q73" s="15"/>
      <c r="R73" s="179" t="str">
        <f t="shared" si="3"/>
        <v/>
      </c>
      <c r="S73" s="179" t="str">
        <f t="shared" si="4"/>
        <v/>
      </c>
    </row>
    <row r="74" spans="1:19">
      <c r="A74" s="178">
        <v>69</v>
      </c>
      <c r="B74" s="16"/>
      <c r="C74" s="16"/>
      <c r="D74" s="16"/>
      <c r="E74" s="16"/>
      <c r="F74" s="16"/>
      <c r="G74" s="16"/>
      <c r="H74" s="16"/>
      <c r="I74" s="181" t="str">
        <f>IFERROR(IF(COUNT(E74:H74)=0,"",IF(COUNT(E74:H74)=1,VLOOKUP(E74,'附件一之1-開班數'!$A$6:$B$65,2,0),IF(COUNT(E74:H74)=2,VLOOKUP(E74,'附件一之1-開班數'!$A$6:$B$65,2,0)&amp;"、"&amp;VLOOKUP(F74,'附件一之1-開班數'!$A$6:$B$65,2,0),IF(COUNT(E74:H74)=3,VLOOKUP(E74,'附件一之1-開班數'!$A$6:$B$65,2,0)&amp;"、"&amp;VLOOKUP(F74,'附件一之1-開班數'!$A$6:$B$65,2,0)&amp;"、"&amp;VLOOKUP(G74,'附件一之1-開班數'!$A$6:$B$65,2,0),IF(COUNT(E74:H74)=4,VLOOKUP(E74,'附件一之1-開班數'!$A$6:$B$65,2,0)&amp;"、"&amp;VLOOKUP(F74,'附件一之1-開班數'!$A$6:$B$65,2,0)&amp;"、"&amp;VLOOKUP(G74,'附件一之1-開班數'!$A$6:$B$65,2,0))&amp;"、"&amp;VLOOKUP(H74,'附件一之1-開班數'!$A$6:$B$65,2,0))))),"有班級不存在,或跳格輸入")</f>
        <v/>
      </c>
      <c r="J74" s="16"/>
      <c r="K74" s="16"/>
      <c r="L74" s="15"/>
      <c r="M74" s="15"/>
      <c r="N74" s="15"/>
      <c r="O74" s="15"/>
      <c r="P74" s="15"/>
      <c r="Q74" s="15"/>
      <c r="R74" s="179" t="str">
        <f t="shared" si="3"/>
        <v/>
      </c>
      <c r="S74" s="179" t="str">
        <f t="shared" si="4"/>
        <v/>
      </c>
    </row>
    <row r="75" spans="1:19">
      <c r="A75" s="178">
        <v>70</v>
      </c>
      <c r="B75" s="16"/>
      <c r="C75" s="16"/>
      <c r="D75" s="16"/>
      <c r="E75" s="16"/>
      <c r="F75" s="16"/>
      <c r="G75" s="16"/>
      <c r="H75" s="16"/>
      <c r="I75" s="181" t="str">
        <f>IFERROR(IF(COUNT(E75:H75)=0,"",IF(COUNT(E75:H75)=1,VLOOKUP(E75,'附件一之1-開班數'!$A$6:$B$65,2,0),IF(COUNT(E75:H75)=2,VLOOKUP(E75,'附件一之1-開班數'!$A$6:$B$65,2,0)&amp;"、"&amp;VLOOKUP(F75,'附件一之1-開班數'!$A$6:$B$65,2,0),IF(COUNT(E75:H75)=3,VLOOKUP(E75,'附件一之1-開班數'!$A$6:$B$65,2,0)&amp;"、"&amp;VLOOKUP(F75,'附件一之1-開班數'!$A$6:$B$65,2,0)&amp;"、"&amp;VLOOKUP(G75,'附件一之1-開班數'!$A$6:$B$65,2,0),IF(COUNT(E75:H75)=4,VLOOKUP(E75,'附件一之1-開班數'!$A$6:$B$65,2,0)&amp;"、"&amp;VLOOKUP(F75,'附件一之1-開班數'!$A$6:$B$65,2,0)&amp;"、"&amp;VLOOKUP(G75,'附件一之1-開班數'!$A$6:$B$65,2,0))&amp;"、"&amp;VLOOKUP(H75,'附件一之1-開班數'!$A$6:$B$65,2,0))))),"有班級不存在,或跳格輸入")</f>
        <v/>
      </c>
      <c r="J75" s="16"/>
      <c r="K75" s="16"/>
      <c r="L75" s="15"/>
      <c r="M75" s="15"/>
      <c r="N75" s="15"/>
      <c r="O75" s="15"/>
      <c r="P75" s="15"/>
      <c r="Q75" s="15"/>
      <c r="R75" s="179" t="str">
        <f t="shared" ref="R75:R138" si="5">IF(D75="","",SUM(J75:K75))</f>
        <v/>
      </c>
      <c r="S75" s="179" t="str">
        <f t="shared" si="4"/>
        <v/>
      </c>
    </row>
    <row r="76" spans="1:19">
      <c r="A76" s="178">
        <v>71</v>
      </c>
      <c r="B76" s="16"/>
      <c r="C76" s="16"/>
      <c r="D76" s="16"/>
      <c r="E76" s="16"/>
      <c r="F76" s="16"/>
      <c r="G76" s="16"/>
      <c r="H76" s="16"/>
      <c r="I76" s="181" t="str">
        <f>IFERROR(IF(COUNT(E76:H76)=0,"",IF(COUNT(E76:H76)=1,VLOOKUP(E76,'附件一之1-開班數'!$A$6:$B$65,2,0),IF(COUNT(E76:H76)=2,VLOOKUP(E76,'附件一之1-開班數'!$A$6:$B$65,2,0)&amp;"、"&amp;VLOOKUP(F76,'附件一之1-開班數'!$A$6:$B$65,2,0),IF(COUNT(E76:H76)=3,VLOOKUP(E76,'附件一之1-開班數'!$A$6:$B$65,2,0)&amp;"、"&amp;VLOOKUP(F76,'附件一之1-開班數'!$A$6:$B$65,2,0)&amp;"、"&amp;VLOOKUP(G76,'附件一之1-開班數'!$A$6:$B$65,2,0),IF(COUNT(E76:H76)=4,VLOOKUP(E76,'附件一之1-開班數'!$A$6:$B$65,2,0)&amp;"、"&amp;VLOOKUP(F76,'附件一之1-開班數'!$A$6:$B$65,2,0)&amp;"、"&amp;VLOOKUP(G76,'附件一之1-開班數'!$A$6:$B$65,2,0))&amp;"、"&amp;VLOOKUP(H76,'附件一之1-開班數'!$A$6:$B$65,2,0))))),"有班級不存在,或跳格輸入")</f>
        <v/>
      </c>
      <c r="J76" s="16"/>
      <c r="K76" s="16"/>
      <c r="L76" s="15"/>
      <c r="M76" s="15"/>
      <c r="N76" s="15"/>
      <c r="O76" s="15"/>
      <c r="P76" s="15"/>
      <c r="Q76" s="15"/>
      <c r="R76" s="179" t="str">
        <f t="shared" si="5"/>
        <v/>
      </c>
      <c r="S76" s="179" t="str">
        <f t="shared" si="4"/>
        <v/>
      </c>
    </row>
    <row r="77" spans="1:19">
      <c r="A77" s="178">
        <v>72</v>
      </c>
      <c r="B77" s="16"/>
      <c r="C77" s="16"/>
      <c r="D77" s="16"/>
      <c r="E77" s="16"/>
      <c r="F77" s="16"/>
      <c r="G77" s="16"/>
      <c r="H77" s="16"/>
      <c r="I77" s="181" t="str">
        <f>IFERROR(IF(COUNT(E77:H77)=0,"",IF(COUNT(E77:H77)=1,VLOOKUP(E77,'附件一之1-開班數'!$A$6:$B$65,2,0),IF(COUNT(E77:H77)=2,VLOOKUP(E77,'附件一之1-開班數'!$A$6:$B$65,2,0)&amp;"、"&amp;VLOOKUP(F77,'附件一之1-開班數'!$A$6:$B$65,2,0),IF(COUNT(E77:H77)=3,VLOOKUP(E77,'附件一之1-開班數'!$A$6:$B$65,2,0)&amp;"、"&amp;VLOOKUP(F77,'附件一之1-開班數'!$A$6:$B$65,2,0)&amp;"、"&amp;VLOOKUP(G77,'附件一之1-開班數'!$A$6:$B$65,2,0),IF(COUNT(E77:H77)=4,VLOOKUP(E77,'附件一之1-開班數'!$A$6:$B$65,2,0)&amp;"、"&amp;VLOOKUP(F77,'附件一之1-開班數'!$A$6:$B$65,2,0)&amp;"、"&amp;VLOOKUP(G77,'附件一之1-開班數'!$A$6:$B$65,2,0))&amp;"、"&amp;VLOOKUP(H77,'附件一之1-開班數'!$A$6:$B$65,2,0))))),"有班級不存在,或跳格輸入")</f>
        <v/>
      </c>
      <c r="J77" s="16"/>
      <c r="K77" s="16"/>
      <c r="L77" s="15"/>
      <c r="M77" s="15"/>
      <c r="N77" s="15"/>
      <c r="O77" s="15"/>
      <c r="P77" s="15"/>
      <c r="Q77" s="15"/>
      <c r="R77" s="179" t="str">
        <f t="shared" si="5"/>
        <v/>
      </c>
      <c r="S77" s="179" t="str">
        <f t="shared" si="4"/>
        <v/>
      </c>
    </row>
    <row r="78" spans="1:19">
      <c r="A78" s="178">
        <v>73</v>
      </c>
      <c r="B78" s="16"/>
      <c r="C78" s="16"/>
      <c r="D78" s="16"/>
      <c r="E78" s="16"/>
      <c r="F78" s="16"/>
      <c r="G78" s="16"/>
      <c r="H78" s="16"/>
      <c r="I78" s="181" t="str">
        <f>IFERROR(IF(COUNT(E78:H78)=0,"",IF(COUNT(E78:H78)=1,VLOOKUP(E78,'附件一之1-開班數'!$A$6:$B$65,2,0),IF(COUNT(E78:H78)=2,VLOOKUP(E78,'附件一之1-開班數'!$A$6:$B$65,2,0)&amp;"、"&amp;VLOOKUP(F78,'附件一之1-開班數'!$A$6:$B$65,2,0),IF(COUNT(E78:H78)=3,VLOOKUP(E78,'附件一之1-開班數'!$A$6:$B$65,2,0)&amp;"、"&amp;VLOOKUP(F78,'附件一之1-開班數'!$A$6:$B$65,2,0)&amp;"、"&amp;VLOOKUP(G78,'附件一之1-開班數'!$A$6:$B$65,2,0),IF(COUNT(E78:H78)=4,VLOOKUP(E78,'附件一之1-開班數'!$A$6:$B$65,2,0)&amp;"、"&amp;VLOOKUP(F78,'附件一之1-開班數'!$A$6:$B$65,2,0)&amp;"、"&amp;VLOOKUP(G78,'附件一之1-開班數'!$A$6:$B$65,2,0))&amp;"、"&amp;VLOOKUP(H78,'附件一之1-開班數'!$A$6:$B$65,2,0))))),"有班級不存在,或跳格輸入")</f>
        <v/>
      </c>
      <c r="J78" s="16"/>
      <c r="K78" s="16"/>
      <c r="L78" s="15"/>
      <c r="M78" s="15"/>
      <c r="N78" s="15"/>
      <c r="O78" s="15"/>
      <c r="P78" s="15"/>
      <c r="Q78" s="15"/>
      <c r="R78" s="179" t="str">
        <f t="shared" si="5"/>
        <v/>
      </c>
      <c r="S78" s="179" t="str">
        <f t="shared" si="4"/>
        <v/>
      </c>
    </row>
    <row r="79" spans="1:19">
      <c r="A79" s="178">
        <v>74</v>
      </c>
      <c r="B79" s="16"/>
      <c r="C79" s="16"/>
      <c r="D79" s="16"/>
      <c r="E79" s="16"/>
      <c r="F79" s="16"/>
      <c r="G79" s="16"/>
      <c r="H79" s="16"/>
      <c r="I79" s="181" t="str">
        <f>IFERROR(IF(COUNT(E79:H79)=0,"",IF(COUNT(E79:H79)=1,VLOOKUP(E79,'附件一之1-開班數'!$A$6:$B$65,2,0),IF(COUNT(E79:H79)=2,VLOOKUP(E79,'附件一之1-開班數'!$A$6:$B$65,2,0)&amp;"、"&amp;VLOOKUP(F79,'附件一之1-開班數'!$A$6:$B$65,2,0),IF(COUNT(E79:H79)=3,VLOOKUP(E79,'附件一之1-開班數'!$A$6:$B$65,2,0)&amp;"、"&amp;VLOOKUP(F79,'附件一之1-開班數'!$A$6:$B$65,2,0)&amp;"、"&amp;VLOOKUP(G79,'附件一之1-開班數'!$A$6:$B$65,2,0),IF(COUNT(E79:H79)=4,VLOOKUP(E79,'附件一之1-開班數'!$A$6:$B$65,2,0)&amp;"、"&amp;VLOOKUP(F79,'附件一之1-開班數'!$A$6:$B$65,2,0)&amp;"、"&amp;VLOOKUP(G79,'附件一之1-開班數'!$A$6:$B$65,2,0))&amp;"、"&amp;VLOOKUP(H79,'附件一之1-開班數'!$A$6:$B$65,2,0))))),"有班級不存在,或跳格輸入")</f>
        <v/>
      </c>
      <c r="J79" s="16"/>
      <c r="K79" s="16"/>
      <c r="L79" s="15"/>
      <c r="M79" s="15"/>
      <c r="N79" s="15"/>
      <c r="O79" s="15"/>
      <c r="P79" s="15"/>
      <c r="Q79" s="15"/>
      <c r="R79" s="179" t="str">
        <f t="shared" si="5"/>
        <v/>
      </c>
      <c r="S79" s="179" t="str">
        <f t="shared" si="4"/>
        <v/>
      </c>
    </row>
    <row r="80" spans="1:19">
      <c r="A80" s="178">
        <v>75</v>
      </c>
      <c r="B80" s="16"/>
      <c r="C80" s="16"/>
      <c r="D80" s="16"/>
      <c r="E80" s="16"/>
      <c r="F80" s="16"/>
      <c r="G80" s="16"/>
      <c r="H80" s="16"/>
      <c r="I80" s="181" t="str">
        <f>IFERROR(IF(COUNT(E80:H80)=0,"",IF(COUNT(E80:H80)=1,VLOOKUP(E80,'附件一之1-開班數'!$A$6:$B$65,2,0),IF(COUNT(E80:H80)=2,VLOOKUP(E80,'附件一之1-開班數'!$A$6:$B$65,2,0)&amp;"、"&amp;VLOOKUP(F80,'附件一之1-開班數'!$A$6:$B$65,2,0),IF(COUNT(E80:H80)=3,VLOOKUP(E80,'附件一之1-開班數'!$A$6:$B$65,2,0)&amp;"、"&amp;VLOOKUP(F80,'附件一之1-開班數'!$A$6:$B$65,2,0)&amp;"、"&amp;VLOOKUP(G80,'附件一之1-開班數'!$A$6:$B$65,2,0),IF(COUNT(E80:H80)=4,VLOOKUP(E80,'附件一之1-開班數'!$A$6:$B$65,2,0)&amp;"、"&amp;VLOOKUP(F80,'附件一之1-開班數'!$A$6:$B$65,2,0)&amp;"、"&amp;VLOOKUP(G80,'附件一之1-開班數'!$A$6:$B$65,2,0))&amp;"、"&amp;VLOOKUP(H80,'附件一之1-開班數'!$A$6:$B$65,2,0))))),"有班級不存在,或跳格輸入")</f>
        <v/>
      </c>
      <c r="J80" s="16"/>
      <c r="K80" s="16"/>
      <c r="L80" s="15"/>
      <c r="M80" s="15"/>
      <c r="N80" s="15"/>
      <c r="O80" s="15"/>
      <c r="P80" s="15"/>
      <c r="Q80" s="15"/>
      <c r="R80" s="179" t="str">
        <f t="shared" si="5"/>
        <v/>
      </c>
      <c r="S80" s="179" t="str">
        <f t="shared" si="4"/>
        <v/>
      </c>
    </row>
    <row r="81" spans="1:19">
      <c r="A81" s="178">
        <v>76</v>
      </c>
      <c r="B81" s="16"/>
      <c r="C81" s="16"/>
      <c r="D81" s="16"/>
      <c r="E81" s="16"/>
      <c r="F81" s="16"/>
      <c r="G81" s="16"/>
      <c r="H81" s="16"/>
      <c r="I81" s="181" t="str">
        <f>IFERROR(IF(COUNT(E81:H81)=0,"",IF(COUNT(E81:H81)=1,VLOOKUP(E81,'附件一之1-開班數'!$A$6:$B$65,2,0),IF(COUNT(E81:H81)=2,VLOOKUP(E81,'附件一之1-開班數'!$A$6:$B$65,2,0)&amp;"、"&amp;VLOOKUP(F81,'附件一之1-開班數'!$A$6:$B$65,2,0),IF(COUNT(E81:H81)=3,VLOOKUP(E81,'附件一之1-開班數'!$A$6:$B$65,2,0)&amp;"、"&amp;VLOOKUP(F81,'附件一之1-開班數'!$A$6:$B$65,2,0)&amp;"、"&amp;VLOOKUP(G81,'附件一之1-開班數'!$A$6:$B$65,2,0),IF(COUNT(E81:H81)=4,VLOOKUP(E81,'附件一之1-開班數'!$A$6:$B$65,2,0)&amp;"、"&amp;VLOOKUP(F81,'附件一之1-開班數'!$A$6:$B$65,2,0)&amp;"、"&amp;VLOOKUP(G81,'附件一之1-開班數'!$A$6:$B$65,2,0))&amp;"、"&amp;VLOOKUP(H81,'附件一之1-開班數'!$A$6:$B$65,2,0))))),"有班級不存在,或跳格輸入")</f>
        <v/>
      </c>
      <c r="J81" s="16"/>
      <c r="K81" s="16"/>
      <c r="L81" s="15"/>
      <c r="M81" s="15"/>
      <c r="N81" s="15"/>
      <c r="O81" s="15"/>
      <c r="P81" s="15"/>
      <c r="Q81" s="15"/>
      <c r="R81" s="179" t="str">
        <f t="shared" si="5"/>
        <v/>
      </c>
      <c r="S81" s="179" t="str">
        <f t="shared" si="4"/>
        <v/>
      </c>
    </row>
    <row r="82" spans="1:19">
      <c r="A82" s="178">
        <v>77</v>
      </c>
      <c r="B82" s="16"/>
      <c r="C82" s="16"/>
      <c r="D82" s="16"/>
      <c r="E82" s="16"/>
      <c r="F82" s="16"/>
      <c r="G82" s="16"/>
      <c r="H82" s="16"/>
      <c r="I82" s="181" t="str">
        <f>IFERROR(IF(COUNT(E82:H82)=0,"",IF(COUNT(E82:H82)=1,VLOOKUP(E82,'附件一之1-開班數'!$A$6:$B$65,2,0),IF(COUNT(E82:H82)=2,VLOOKUP(E82,'附件一之1-開班數'!$A$6:$B$65,2,0)&amp;"、"&amp;VLOOKUP(F82,'附件一之1-開班數'!$A$6:$B$65,2,0),IF(COUNT(E82:H82)=3,VLOOKUP(E82,'附件一之1-開班數'!$A$6:$B$65,2,0)&amp;"、"&amp;VLOOKUP(F82,'附件一之1-開班數'!$A$6:$B$65,2,0)&amp;"、"&amp;VLOOKUP(G82,'附件一之1-開班數'!$A$6:$B$65,2,0),IF(COUNT(E82:H82)=4,VLOOKUP(E82,'附件一之1-開班數'!$A$6:$B$65,2,0)&amp;"、"&amp;VLOOKUP(F82,'附件一之1-開班數'!$A$6:$B$65,2,0)&amp;"、"&amp;VLOOKUP(G82,'附件一之1-開班數'!$A$6:$B$65,2,0))&amp;"、"&amp;VLOOKUP(H82,'附件一之1-開班數'!$A$6:$B$65,2,0))))),"有班級不存在,或跳格輸入")</f>
        <v/>
      </c>
      <c r="J82" s="16"/>
      <c r="K82" s="16"/>
      <c r="L82" s="15"/>
      <c r="M82" s="15"/>
      <c r="N82" s="15"/>
      <c r="O82" s="15"/>
      <c r="P82" s="15"/>
      <c r="Q82" s="15"/>
      <c r="R82" s="179" t="str">
        <f t="shared" si="5"/>
        <v/>
      </c>
      <c r="S82" s="179" t="str">
        <f t="shared" si="4"/>
        <v/>
      </c>
    </row>
    <row r="83" spans="1:19">
      <c r="A83" s="178">
        <v>78</v>
      </c>
      <c r="B83" s="16"/>
      <c r="C83" s="16"/>
      <c r="D83" s="16"/>
      <c r="E83" s="16"/>
      <c r="F83" s="16"/>
      <c r="G83" s="16"/>
      <c r="H83" s="16"/>
      <c r="I83" s="181" t="str">
        <f>IFERROR(IF(COUNT(E83:H83)=0,"",IF(COUNT(E83:H83)=1,VLOOKUP(E83,'附件一之1-開班數'!$A$6:$B$65,2,0),IF(COUNT(E83:H83)=2,VLOOKUP(E83,'附件一之1-開班數'!$A$6:$B$65,2,0)&amp;"、"&amp;VLOOKUP(F83,'附件一之1-開班數'!$A$6:$B$65,2,0),IF(COUNT(E83:H83)=3,VLOOKUP(E83,'附件一之1-開班數'!$A$6:$B$65,2,0)&amp;"、"&amp;VLOOKUP(F83,'附件一之1-開班數'!$A$6:$B$65,2,0)&amp;"、"&amp;VLOOKUP(G83,'附件一之1-開班數'!$A$6:$B$65,2,0),IF(COUNT(E83:H83)=4,VLOOKUP(E83,'附件一之1-開班數'!$A$6:$B$65,2,0)&amp;"、"&amp;VLOOKUP(F83,'附件一之1-開班數'!$A$6:$B$65,2,0)&amp;"、"&amp;VLOOKUP(G83,'附件一之1-開班數'!$A$6:$B$65,2,0))&amp;"、"&amp;VLOOKUP(H83,'附件一之1-開班數'!$A$6:$B$65,2,0))))),"有班級不存在,或跳格輸入")</f>
        <v/>
      </c>
      <c r="J83" s="16"/>
      <c r="K83" s="16"/>
      <c r="L83" s="15"/>
      <c r="M83" s="15"/>
      <c r="N83" s="15"/>
      <c r="O83" s="15"/>
      <c r="P83" s="15"/>
      <c r="Q83" s="15"/>
      <c r="R83" s="179" t="str">
        <f t="shared" si="5"/>
        <v/>
      </c>
      <c r="S83" s="179" t="str">
        <f t="shared" si="4"/>
        <v/>
      </c>
    </row>
    <row r="84" spans="1:19">
      <c r="A84" s="178">
        <v>79</v>
      </c>
      <c r="B84" s="16"/>
      <c r="C84" s="16"/>
      <c r="D84" s="16"/>
      <c r="E84" s="16"/>
      <c r="F84" s="16"/>
      <c r="G84" s="16"/>
      <c r="H84" s="16"/>
      <c r="I84" s="181" t="str">
        <f>IFERROR(IF(COUNT(E84:H84)=0,"",IF(COUNT(E84:H84)=1,VLOOKUP(E84,'附件一之1-開班數'!$A$6:$B$65,2,0),IF(COUNT(E84:H84)=2,VLOOKUP(E84,'附件一之1-開班數'!$A$6:$B$65,2,0)&amp;"、"&amp;VLOOKUP(F84,'附件一之1-開班數'!$A$6:$B$65,2,0),IF(COUNT(E84:H84)=3,VLOOKUP(E84,'附件一之1-開班數'!$A$6:$B$65,2,0)&amp;"、"&amp;VLOOKUP(F84,'附件一之1-開班數'!$A$6:$B$65,2,0)&amp;"、"&amp;VLOOKUP(G84,'附件一之1-開班數'!$A$6:$B$65,2,0),IF(COUNT(E84:H84)=4,VLOOKUP(E84,'附件一之1-開班數'!$A$6:$B$65,2,0)&amp;"、"&amp;VLOOKUP(F84,'附件一之1-開班數'!$A$6:$B$65,2,0)&amp;"、"&amp;VLOOKUP(G84,'附件一之1-開班數'!$A$6:$B$65,2,0))&amp;"、"&amp;VLOOKUP(H84,'附件一之1-開班數'!$A$6:$B$65,2,0))))),"有班級不存在,或跳格輸入")</f>
        <v/>
      </c>
      <c r="J84" s="16"/>
      <c r="K84" s="16"/>
      <c r="L84" s="15"/>
      <c r="M84" s="15"/>
      <c r="N84" s="15"/>
      <c r="O84" s="15"/>
      <c r="P84" s="15"/>
      <c r="Q84" s="15"/>
      <c r="R84" s="179" t="str">
        <f t="shared" si="5"/>
        <v/>
      </c>
      <c r="S84" s="179" t="str">
        <f t="shared" si="4"/>
        <v/>
      </c>
    </row>
    <row r="85" spans="1:19">
      <c r="A85" s="178">
        <v>80</v>
      </c>
      <c r="B85" s="16"/>
      <c r="C85" s="16"/>
      <c r="D85" s="16"/>
      <c r="E85" s="16"/>
      <c r="F85" s="16"/>
      <c r="G85" s="16"/>
      <c r="H85" s="16"/>
      <c r="I85" s="181" t="str">
        <f>IFERROR(IF(COUNT(E85:H85)=0,"",IF(COUNT(E85:H85)=1,VLOOKUP(E85,'附件一之1-開班數'!$A$6:$B$65,2,0),IF(COUNT(E85:H85)=2,VLOOKUP(E85,'附件一之1-開班數'!$A$6:$B$65,2,0)&amp;"、"&amp;VLOOKUP(F85,'附件一之1-開班數'!$A$6:$B$65,2,0),IF(COUNT(E85:H85)=3,VLOOKUP(E85,'附件一之1-開班數'!$A$6:$B$65,2,0)&amp;"、"&amp;VLOOKUP(F85,'附件一之1-開班數'!$A$6:$B$65,2,0)&amp;"、"&amp;VLOOKUP(G85,'附件一之1-開班數'!$A$6:$B$65,2,0),IF(COUNT(E85:H85)=4,VLOOKUP(E85,'附件一之1-開班數'!$A$6:$B$65,2,0)&amp;"、"&amp;VLOOKUP(F85,'附件一之1-開班數'!$A$6:$B$65,2,0)&amp;"、"&amp;VLOOKUP(G85,'附件一之1-開班數'!$A$6:$B$65,2,0))&amp;"、"&amp;VLOOKUP(H85,'附件一之1-開班數'!$A$6:$B$65,2,0))))),"有班級不存在,或跳格輸入")</f>
        <v/>
      </c>
      <c r="J85" s="16"/>
      <c r="K85" s="16"/>
      <c r="L85" s="15"/>
      <c r="M85" s="15"/>
      <c r="N85" s="15"/>
      <c r="O85" s="15"/>
      <c r="P85" s="15"/>
      <c r="Q85" s="15"/>
      <c r="R85" s="179" t="str">
        <f t="shared" si="5"/>
        <v/>
      </c>
      <c r="S85" s="179" t="str">
        <f t="shared" si="4"/>
        <v/>
      </c>
    </row>
    <row r="86" spans="1:19">
      <c r="A86" s="178">
        <v>81</v>
      </c>
      <c r="B86" s="16"/>
      <c r="C86" s="16"/>
      <c r="D86" s="16"/>
      <c r="E86" s="16"/>
      <c r="F86" s="16"/>
      <c r="G86" s="16"/>
      <c r="H86" s="16"/>
      <c r="I86" s="181" t="str">
        <f>IFERROR(IF(COUNT(E86:H86)=0,"",IF(COUNT(E86:H86)=1,VLOOKUP(E86,'附件一之1-開班數'!$A$6:$B$65,2,0),IF(COUNT(E86:H86)=2,VLOOKUP(E86,'附件一之1-開班數'!$A$6:$B$65,2,0)&amp;"、"&amp;VLOOKUP(F86,'附件一之1-開班數'!$A$6:$B$65,2,0),IF(COUNT(E86:H86)=3,VLOOKUP(E86,'附件一之1-開班數'!$A$6:$B$65,2,0)&amp;"、"&amp;VLOOKUP(F86,'附件一之1-開班數'!$A$6:$B$65,2,0)&amp;"、"&amp;VLOOKUP(G86,'附件一之1-開班數'!$A$6:$B$65,2,0),IF(COUNT(E86:H86)=4,VLOOKUP(E86,'附件一之1-開班數'!$A$6:$B$65,2,0)&amp;"、"&amp;VLOOKUP(F86,'附件一之1-開班數'!$A$6:$B$65,2,0)&amp;"、"&amp;VLOOKUP(G86,'附件一之1-開班數'!$A$6:$B$65,2,0))&amp;"、"&amp;VLOOKUP(H86,'附件一之1-開班數'!$A$6:$B$65,2,0))))),"有班級不存在,或跳格輸入")</f>
        <v/>
      </c>
      <c r="J86" s="16"/>
      <c r="K86" s="16"/>
      <c r="L86" s="15"/>
      <c r="M86" s="15"/>
      <c r="N86" s="15"/>
      <c r="O86" s="15"/>
      <c r="P86" s="15"/>
      <c r="Q86" s="15"/>
      <c r="R86" s="179" t="str">
        <f t="shared" si="5"/>
        <v/>
      </c>
      <c r="S86" s="179" t="str">
        <f t="shared" si="4"/>
        <v/>
      </c>
    </row>
    <row r="87" spans="1:19">
      <c r="A87" s="178">
        <v>82</v>
      </c>
      <c r="B87" s="16"/>
      <c r="C87" s="16"/>
      <c r="D87" s="16"/>
      <c r="E87" s="16"/>
      <c r="F87" s="16"/>
      <c r="G87" s="16"/>
      <c r="H87" s="16"/>
      <c r="I87" s="181" t="str">
        <f>IFERROR(IF(COUNT(E87:H87)=0,"",IF(COUNT(E87:H87)=1,VLOOKUP(E87,'附件一之1-開班數'!$A$6:$B$65,2,0),IF(COUNT(E87:H87)=2,VLOOKUP(E87,'附件一之1-開班數'!$A$6:$B$65,2,0)&amp;"、"&amp;VLOOKUP(F87,'附件一之1-開班數'!$A$6:$B$65,2,0),IF(COUNT(E87:H87)=3,VLOOKUP(E87,'附件一之1-開班數'!$A$6:$B$65,2,0)&amp;"、"&amp;VLOOKUP(F87,'附件一之1-開班數'!$A$6:$B$65,2,0)&amp;"、"&amp;VLOOKUP(G87,'附件一之1-開班數'!$A$6:$B$65,2,0),IF(COUNT(E87:H87)=4,VLOOKUP(E87,'附件一之1-開班數'!$A$6:$B$65,2,0)&amp;"、"&amp;VLOOKUP(F87,'附件一之1-開班數'!$A$6:$B$65,2,0)&amp;"、"&amp;VLOOKUP(G87,'附件一之1-開班數'!$A$6:$B$65,2,0))&amp;"、"&amp;VLOOKUP(H87,'附件一之1-開班數'!$A$6:$B$65,2,0))))),"有班級不存在,或跳格輸入")</f>
        <v/>
      </c>
      <c r="J87" s="16"/>
      <c r="K87" s="16"/>
      <c r="L87" s="15"/>
      <c r="M87" s="15"/>
      <c r="N87" s="15"/>
      <c r="O87" s="15"/>
      <c r="P87" s="15"/>
      <c r="Q87" s="15"/>
      <c r="R87" s="179" t="str">
        <f t="shared" si="5"/>
        <v/>
      </c>
      <c r="S87" s="179" t="str">
        <f t="shared" si="4"/>
        <v/>
      </c>
    </row>
    <row r="88" spans="1:19">
      <c r="A88" s="178">
        <v>83</v>
      </c>
      <c r="B88" s="16"/>
      <c r="C88" s="16"/>
      <c r="D88" s="16"/>
      <c r="E88" s="16"/>
      <c r="F88" s="16"/>
      <c r="G88" s="16"/>
      <c r="H88" s="16"/>
      <c r="I88" s="181" t="str">
        <f>IFERROR(IF(COUNT(E88:H88)=0,"",IF(COUNT(E88:H88)=1,VLOOKUP(E88,'附件一之1-開班數'!$A$6:$B$65,2,0),IF(COUNT(E88:H88)=2,VLOOKUP(E88,'附件一之1-開班數'!$A$6:$B$65,2,0)&amp;"、"&amp;VLOOKUP(F88,'附件一之1-開班數'!$A$6:$B$65,2,0),IF(COUNT(E88:H88)=3,VLOOKUP(E88,'附件一之1-開班數'!$A$6:$B$65,2,0)&amp;"、"&amp;VLOOKUP(F88,'附件一之1-開班數'!$A$6:$B$65,2,0)&amp;"、"&amp;VLOOKUP(G88,'附件一之1-開班數'!$A$6:$B$65,2,0),IF(COUNT(E88:H88)=4,VLOOKUP(E88,'附件一之1-開班數'!$A$6:$B$65,2,0)&amp;"、"&amp;VLOOKUP(F88,'附件一之1-開班數'!$A$6:$B$65,2,0)&amp;"、"&amp;VLOOKUP(G88,'附件一之1-開班數'!$A$6:$B$65,2,0))&amp;"、"&amp;VLOOKUP(H88,'附件一之1-開班數'!$A$6:$B$65,2,0))))),"有班級不存在,或跳格輸入")</f>
        <v/>
      </c>
      <c r="J88" s="16"/>
      <c r="K88" s="16"/>
      <c r="L88" s="15"/>
      <c r="M88" s="15"/>
      <c r="N88" s="15"/>
      <c r="O88" s="15"/>
      <c r="P88" s="15"/>
      <c r="Q88" s="15"/>
      <c r="R88" s="179" t="str">
        <f t="shared" si="5"/>
        <v/>
      </c>
      <c r="S88" s="179" t="str">
        <f t="shared" si="4"/>
        <v/>
      </c>
    </row>
    <row r="89" spans="1:19">
      <c r="A89" s="178">
        <v>84</v>
      </c>
      <c r="B89" s="16"/>
      <c r="C89" s="16"/>
      <c r="D89" s="16"/>
      <c r="E89" s="16"/>
      <c r="F89" s="16"/>
      <c r="G89" s="16"/>
      <c r="H89" s="16"/>
      <c r="I89" s="181" t="str">
        <f>IFERROR(IF(COUNT(E89:H89)=0,"",IF(COUNT(E89:H89)=1,VLOOKUP(E89,'附件一之1-開班數'!$A$6:$B$65,2,0),IF(COUNT(E89:H89)=2,VLOOKUP(E89,'附件一之1-開班數'!$A$6:$B$65,2,0)&amp;"、"&amp;VLOOKUP(F89,'附件一之1-開班數'!$A$6:$B$65,2,0),IF(COUNT(E89:H89)=3,VLOOKUP(E89,'附件一之1-開班數'!$A$6:$B$65,2,0)&amp;"、"&amp;VLOOKUP(F89,'附件一之1-開班數'!$A$6:$B$65,2,0)&amp;"、"&amp;VLOOKUP(G89,'附件一之1-開班數'!$A$6:$B$65,2,0),IF(COUNT(E89:H89)=4,VLOOKUP(E89,'附件一之1-開班數'!$A$6:$B$65,2,0)&amp;"、"&amp;VLOOKUP(F89,'附件一之1-開班數'!$A$6:$B$65,2,0)&amp;"、"&amp;VLOOKUP(G89,'附件一之1-開班數'!$A$6:$B$65,2,0))&amp;"、"&amp;VLOOKUP(H89,'附件一之1-開班數'!$A$6:$B$65,2,0))))),"有班級不存在,或跳格輸入")</f>
        <v/>
      </c>
      <c r="J89" s="16"/>
      <c r="K89" s="16"/>
      <c r="L89" s="15"/>
      <c r="M89" s="15"/>
      <c r="N89" s="15"/>
      <c r="O89" s="15"/>
      <c r="P89" s="15"/>
      <c r="Q89" s="15"/>
      <c r="R89" s="179" t="str">
        <f t="shared" si="5"/>
        <v/>
      </c>
      <c r="S89" s="179" t="str">
        <f t="shared" si="4"/>
        <v/>
      </c>
    </row>
    <row r="90" spans="1:19">
      <c r="A90" s="178">
        <v>85</v>
      </c>
      <c r="B90" s="16"/>
      <c r="C90" s="16"/>
      <c r="D90" s="16"/>
      <c r="E90" s="16"/>
      <c r="F90" s="16"/>
      <c r="G90" s="16"/>
      <c r="H90" s="16"/>
      <c r="I90" s="181" t="str">
        <f>IFERROR(IF(COUNT(E90:H90)=0,"",IF(COUNT(E90:H90)=1,VLOOKUP(E90,'附件一之1-開班數'!$A$6:$B$65,2,0),IF(COUNT(E90:H90)=2,VLOOKUP(E90,'附件一之1-開班數'!$A$6:$B$65,2,0)&amp;"、"&amp;VLOOKUP(F90,'附件一之1-開班數'!$A$6:$B$65,2,0),IF(COUNT(E90:H90)=3,VLOOKUP(E90,'附件一之1-開班數'!$A$6:$B$65,2,0)&amp;"、"&amp;VLOOKUP(F90,'附件一之1-開班數'!$A$6:$B$65,2,0)&amp;"、"&amp;VLOOKUP(G90,'附件一之1-開班數'!$A$6:$B$65,2,0),IF(COUNT(E90:H90)=4,VLOOKUP(E90,'附件一之1-開班數'!$A$6:$B$65,2,0)&amp;"、"&amp;VLOOKUP(F90,'附件一之1-開班數'!$A$6:$B$65,2,0)&amp;"、"&amp;VLOOKUP(G90,'附件一之1-開班數'!$A$6:$B$65,2,0))&amp;"、"&amp;VLOOKUP(H90,'附件一之1-開班數'!$A$6:$B$65,2,0))))),"有班級不存在,或跳格輸入")</f>
        <v/>
      </c>
      <c r="J90" s="16"/>
      <c r="K90" s="16"/>
      <c r="L90" s="15"/>
      <c r="M90" s="15"/>
      <c r="N90" s="15"/>
      <c r="O90" s="15"/>
      <c r="P90" s="15"/>
      <c r="Q90" s="15"/>
      <c r="R90" s="179" t="str">
        <f t="shared" si="5"/>
        <v/>
      </c>
      <c r="S90" s="179" t="str">
        <f t="shared" si="4"/>
        <v/>
      </c>
    </row>
    <row r="91" spans="1:19">
      <c r="A91" s="178">
        <v>86</v>
      </c>
      <c r="B91" s="16"/>
      <c r="C91" s="16"/>
      <c r="D91" s="16"/>
      <c r="E91" s="16"/>
      <c r="F91" s="16"/>
      <c r="G91" s="16"/>
      <c r="H91" s="16"/>
      <c r="I91" s="181" t="str">
        <f>IFERROR(IF(COUNT(E91:H91)=0,"",IF(COUNT(E91:H91)=1,VLOOKUP(E91,'附件一之1-開班數'!$A$6:$B$65,2,0),IF(COUNT(E91:H91)=2,VLOOKUP(E91,'附件一之1-開班數'!$A$6:$B$65,2,0)&amp;"、"&amp;VLOOKUP(F91,'附件一之1-開班數'!$A$6:$B$65,2,0),IF(COUNT(E91:H91)=3,VLOOKUP(E91,'附件一之1-開班數'!$A$6:$B$65,2,0)&amp;"、"&amp;VLOOKUP(F91,'附件一之1-開班數'!$A$6:$B$65,2,0)&amp;"、"&amp;VLOOKUP(G91,'附件一之1-開班數'!$A$6:$B$65,2,0),IF(COUNT(E91:H91)=4,VLOOKUP(E91,'附件一之1-開班數'!$A$6:$B$65,2,0)&amp;"、"&amp;VLOOKUP(F91,'附件一之1-開班數'!$A$6:$B$65,2,0)&amp;"、"&amp;VLOOKUP(G91,'附件一之1-開班數'!$A$6:$B$65,2,0))&amp;"、"&amp;VLOOKUP(H91,'附件一之1-開班數'!$A$6:$B$65,2,0))))),"有班級不存在,或跳格輸入")</f>
        <v/>
      </c>
      <c r="J91" s="16"/>
      <c r="K91" s="16"/>
      <c r="L91" s="15"/>
      <c r="M91" s="15"/>
      <c r="N91" s="15"/>
      <c r="O91" s="15"/>
      <c r="P91" s="15"/>
      <c r="Q91" s="15"/>
      <c r="R91" s="179" t="str">
        <f t="shared" si="5"/>
        <v/>
      </c>
      <c r="S91" s="179" t="str">
        <f t="shared" si="4"/>
        <v/>
      </c>
    </row>
    <row r="92" spans="1:19">
      <c r="A92" s="178">
        <v>87</v>
      </c>
      <c r="B92" s="16"/>
      <c r="C92" s="16"/>
      <c r="D92" s="16"/>
      <c r="E92" s="16"/>
      <c r="F92" s="16"/>
      <c r="G92" s="16"/>
      <c r="H92" s="16"/>
      <c r="I92" s="181" t="str">
        <f>IFERROR(IF(COUNT(E92:H92)=0,"",IF(COUNT(E92:H92)=1,VLOOKUP(E92,'附件一之1-開班數'!$A$6:$B$65,2,0),IF(COUNT(E92:H92)=2,VLOOKUP(E92,'附件一之1-開班數'!$A$6:$B$65,2,0)&amp;"、"&amp;VLOOKUP(F92,'附件一之1-開班數'!$A$6:$B$65,2,0),IF(COUNT(E92:H92)=3,VLOOKUP(E92,'附件一之1-開班數'!$A$6:$B$65,2,0)&amp;"、"&amp;VLOOKUP(F92,'附件一之1-開班數'!$A$6:$B$65,2,0)&amp;"、"&amp;VLOOKUP(G92,'附件一之1-開班數'!$A$6:$B$65,2,0),IF(COUNT(E92:H92)=4,VLOOKUP(E92,'附件一之1-開班數'!$A$6:$B$65,2,0)&amp;"、"&amp;VLOOKUP(F92,'附件一之1-開班數'!$A$6:$B$65,2,0)&amp;"、"&amp;VLOOKUP(G92,'附件一之1-開班數'!$A$6:$B$65,2,0))&amp;"、"&amp;VLOOKUP(H92,'附件一之1-開班數'!$A$6:$B$65,2,0))))),"有班級不存在,或跳格輸入")</f>
        <v/>
      </c>
      <c r="J92" s="16"/>
      <c r="K92" s="16"/>
      <c r="L92" s="15"/>
      <c r="M92" s="15"/>
      <c r="N92" s="15"/>
      <c r="O92" s="15"/>
      <c r="P92" s="15"/>
      <c r="Q92" s="15"/>
      <c r="R92" s="179" t="str">
        <f t="shared" si="5"/>
        <v/>
      </c>
      <c r="S92" s="179" t="str">
        <f t="shared" si="4"/>
        <v/>
      </c>
    </row>
    <row r="93" spans="1:19">
      <c r="A93" s="178">
        <v>88</v>
      </c>
      <c r="B93" s="16"/>
      <c r="C93" s="16"/>
      <c r="D93" s="16"/>
      <c r="E93" s="16"/>
      <c r="F93" s="16"/>
      <c r="G93" s="16"/>
      <c r="H93" s="16"/>
      <c r="I93" s="181" t="str">
        <f>IFERROR(IF(COUNT(E93:H93)=0,"",IF(COUNT(E93:H93)=1,VLOOKUP(E93,'附件一之1-開班數'!$A$6:$B$65,2,0),IF(COUNT(E93:H93)=2,VLOOKUP(E93,'附件一之1-開班數'!$A$6:$B$65,2,0)&amp;"、"&amp;VLOOKUP(F93,'附件一之1-開班數'!$A$6:$B$65,2,0),IF(COUNT(E93:H93)=3,VLOOKUP(E93,'附件一之1-開班數'!$A$6:$B$65,2,0)&amp;"、"&amp;VLOOKUP(F93,'附件一之1-開班數'!$A$6:$B$65,2,0)&amp;"、"&amp;VLOOKUP(G93,'附件一之1-開班數'!$A$6:$B$65,2,0),IF(COUNT(E93:H93)=4,VLOOKUP(E93,'附件一之1-開班數'!$A$6:$B$65,2,0)&amp;"、"&amp;VLOOKUP(F93,'附件一之1-開班數'!$A$6:$B$65,2,0)&amp;"、"&amp;VLOOKUP(G93,'附件一之1-開班數'!$A$6:$B$65,2,0))&amp;"、"&amp;VLOOKUP(H93,'附件一之1-開班數'!$A$6:$B$65,2,0))))),"有班級不存在,或跳格輸入")</f>
        <v/>
      </c>
      <c r="J93" s="16"/>
      <c r="K93" s="16"/>
      <c r="L93" s="15"/>
      <c r="M93" s="15"/>
      <c r="N93" s="15"/>
      <c r="O93" s="15"/>
      <c r="P93" s="15"/>
      <c r="Q93" s="15"/>
      <c r="R93" s="179" t="str">
        <f t="shared" si="5"/>
        <v/>
      </c>
      <c r="S93" s="179" t="str">
        <f t="shared" si="4"/>
        <v/>
      </c>
    </row>
    <row r="94" spans="1:19">
      <c r="A94" s="178">
        <v>89</v>
      </c>
      <c r="B94" s="16"/>
      <c r="C94" s="16"/>
      <c r="D94" s="16"/>
      <c r="E94" s="16"/>
      <c r="F94" s="16"/>
      <c r="G94" s="16"/>
      <c r="H94" s="16"/>
      <c r="I94" s="181" t="str">
        <f>IFERROR(IF(COUNT(E94:H94)=0,"",IF(COUNT(E94:H94)=1,VLOOKUP(E94,'附件一之1-開班數'!$A$6:$B$65,2,0),IF(COUNT(E94:H94)=2,VLOOKUP(E94,'附件一之1-開班數'!$A$6:$B$65,2,0)&amp;"、"&amp;VLOOKUP(F94,'附件一之1-開班數'!$A$6:$B$65,2,0),IF(COUNT(E94:H94)=3,VLOOKUP(E94,'附件一之1-開班數'!$A$6:$B$65,2,0)&amp;"、"&amp;VLOOKUP(F94,'附件一之1-開班數'!$A$6:$B$65,2,0)&amp;"、"&amp;VLOOKUP(G94,'附件一之1-開班數'!$A$6:$B$65,2,0),IF(COUNT(E94:H94)=4,VLOOKUP(E94,'附件一之1-開班數'!$A$6:$B$65,2,0)&amp;"、"&amp;VLOOKUP(F94,'附件一之1-開班數'!$A$6:$B$65,2,0)&amp;"、"&amp;VLOOKUP(G94,'附件一之1-開班數'!$A$6:$B$65,2,0))&amp;"、"&amp;VLOOKUP(H94,'附件一之1-開班數'!$A$6:$B$65,2,0))))),"有班級不存在,或跳格輸入")</f>
        <v/>
      </c>
      <c r="J94" s="16"/>
      <c r="K94" s="16"/>
      <c r="L94" s="15"/>
      <c r="M94" s="15"/>
      <c r="N94" s="15"/>
      <c r="O94" s="15"/>
      <c r="P94" s="15"/>
      <c r="Q94" s="15"/>
      <c r="R94" s="179" t="str">
        <f t="shared" si="5"/>
        <v/>
      </c>
      <c r="S94" s="179" t="str">
        <f t="shared" si="4"/>
        <v/>
      </c>
    </row>
    <row r="95" spans="1:19">
      <c r="A95" s="178">
        <v>90</v>
      </c>
      <c r="B95" s="16"/>
      <c r="C95" s="16"/>
      <c r="D95" s="16"/>
      <c r="E95" s="16"/>
      <c r="F95" s="16"/>
      <c r="G95" s="16"/>
      <c r="H95" s="16"/>
      <c r="I95" s="181" t="str">
        <f>IFERROR(IF(COUNT(E95:H95)=0,"",IF(COUNT(E95:H95)=1,VLOOKUP(E95,'附件一之1-開班數'!$A$6:$B$65,2,0),IF(COUNT(E95:H95)=2,VLOOKUP(E95,'附件一之1-開班數'!$A$6:$B$65,2,0)&amp;"、"&amp;VLOOKUP(F95,'附件一之1-開班數'!$A$6:$B$65,2,0),IF(COUNT(E95:H95)=3,VLOOKUP(E95,'附件一之1-開班數'!$A$6:$B$65,2,0)&amp;"、"&amp;VLOOKUP(F95,'附件一之1-開班數'!$A$6:$B$65,2,0)&amp;"、"&amp;VLOOKUP(G95,'附件一之1-開班數'!$A$6:$B$65,2,0),IF(COUNT(E95:H95)=4,VLOOKUP(E95,'附件一之1-開班數'!$A$6:$B$65,2,0)&amp;"、"&amp;VLOOKUP(F95,'附件一之1-開班數'!$A$6:$B$65,2,0)&amp;"、"&amp;VLOOKUP(G95,'附件一之1-開班數'!$A$6:$B$65,2,0))&amp;"、"&amp;VLOOKUP(H95,'附件一之1-開班數'!$A$6:$B$65,2,0))))),"有班級不存在,或跳格輸入")</f>
        <v/>
      </c>
      <c r="J95" s="16"/>
      <c r="K95" s="16"/>
      <c r="L95" s="15"/>
      <c r="M95" s="15"/>
      <c r="N95" s="15"/>
      <c r="O95" s="15"/>
      <c r="P95" s="15"/>
      <c r="Q95" s="15"/>
      <c r="R95" s="179" t="str">
        <f t="shared" si="5"/>
        <v/>
      </c>
      <c r="S95" s="179" t="str">
        <f t="shared" si="4"/>
        <v/>
      </c>
    </row>
    <row r="96" spans="1:19">
      <c r="A96" s="178">
        <v>91</v>
      </c>
      <c r="B96" s="16"/>
      <c r="C96" s="16"/>
      <c r="D96" s="16"/>
      <c r="E96" s="16"/>
      <c r="F96" s="16"/>
      <c r="G96" s="16"/>
      <c r="H96" s="16"/>
      <c r="I96" s="181" t="str">
        <f>IFERROR(IF(COUNT(E96:H96)=0,"",IF(COUNT(E96:H96)=1,VLOOKUP(E96,'附件一之1-開班數'!$A$6:$B$65,2,0),IF(COUNT(E96:H96)=2,VLOOKUP(E96,'附件一之1-開班數'!$A$6:$B$65,2,0)&amp;"、"&amp;VLOOKUP(F96,'附件一之1-開班數'!$A$6:$B$65,2,0),IF(COUNT(E96:H96)=3,VLOOKUP(E96,'附件一之1-開班數'!$A$6:$B$65,2,0)&amp;"、"&amp;VLOOKUP(F96,'附件一之1-開班數'!$A$6:$B$65,2,0)&amp;"、"&amp;VLOOKUP(G96,'附件一之1-開班數'!$A$6:$B$65,2,0),IF(COUNT(E96:H96)=4,VLOOKUP(E96,'附件一之1-開班數'!$A$6:$B$65,2,0)&amp;"、"&amp;VLOOKUP(F96,'附件一之1-開班數'!$A$6:$B$65,2,0)&amp;"、"&amp;VLOOKUP(G96,'附件一之1-開班數'!$A$6:$B$65,2,0))&amp;"、"&amp;VLOOKUP(H96,'附件一之1-開班數'!$A$6:$B$65,2,0))))),"有班級不存在,或跳格輸入")</f>
        <v/>
      </c>
      <c r="J96" s="16"/>
      <c r="K96" s="16"/>
      <c r="L96" s="15"/>
      <c r="M96" s="15"/>
      <c r="N96" s="15"/>
      <c r="O96" s="15"/>
      <c r="P96" s="15"/>
      <c r="Q96" s="15"/>
      <c r="R96" s="179" t="str">
        <f t="shared" si="5"/>
        <v/>
      </c>
      <c r="S96" s="179" t="str">
        <f t="shared" si="4"/>
        <v/>
      </c>
    </row>
    <row r="97" spans="1:19">
      <c r="A97" s="178">
        <v>92</v>
      </c>
      <c r="B97" s="16"/>
      <c r="C97" s="16"/>
      <c r="D97" s="16"/>
      <c r="E97" s="16"/>
      <c r="F97" s="16"/>
      <c r="G97" s="16"/>
      <c r="H97" s="16"/>
      <c r="I97" s="181" t="str">
        <f>IFERROR(IF(COUNT(E97:H97)=0,"",IF(COUNT(E97:H97)=1,VLOOKUP(E97,'附件一之1-開班數'!$A$6:$B$65,2,0),IF(COUNT(E97:H97)=2,VLOOKUP(E97,'附件一之1-開班數'!$A$6:$B$65,2,0)&amp;"、"&amp;VLOOKUP(F97,'附件一之1-開班數'!$A$6:$B$65,2,0),IF(COUNT(E97:H97)=3,VLOOKUP(E97,'附件一之1-開班數'!$A$6:$B$65,2,0)&amp;"、"&amp;VLOOKUP(F97,'附件一之1-開班數'!$A$6:$B$65,2,0)&amp;"、"&amp;VLOOKUP(G97,'附件一之1-開班數'!$A$6:$B$65,2,0),IF(COUNT(E97:H97)=4,VLOOKUP(E97,'附件一之1-開班數'!$A$6:$B$65,2,0)&amp;"、"&amp;VLOOKUP(F97,'附件一之1-開班數'!$A$6:$B$65,2,0)&amp;"、"&amp;VLOOKUP(G97,'附件一之1-開班數'!$A$6:$B$65,2,0))&amp;"、"&amp;VLOOKUP(H97,'附件一之1-開班數'!$A$6:$B$65,2,0))))),"有班級不存在,或跳格輸入")</f>
        <v/>
      </c>
      <c r="J97" s="16"/>
      <c r="K97" s="16"/>
      <c r="L97" s="15"/>
      <c r="M97" s="15"/>
      <c r="N97" s="15"/>
      <c r="O97" s="15"/>
      <c r="P97" s="15"/>
      <c r="Q97" s="15"/>
      <c r="R97" s="179" t="str">
        <f t="shared" si="5"/>
        <v/>
      </c>
      <c r="S97" s="179" t="str">
        <f t="shared" si="4"/>
        <v/>
      </c>
    </row>
    <row r="98" spans="1:19">
      <c r="A98" s="178">
        <v>93</v>
      </c>
      <c r="B98" s="16"/>
      <c r="C98" s="16"/>
      <c r="D98" s="16"/>
      <c r="E98" s="16"/>
      <c r="F98" s="16"/>
      <c r="G98" s="16"/>
      <c r="H98" s="16"/>
      <c r="I98" s="181" t="str">
        <f>IFERROR(IF(COUNT(E98:H98)=0,"",IF(COUNT(E98:H98)=1,VLOOKUP(E98,'附件一之1-開班數'!$A$6:$B$65,2,0),IF(COUNT(E98:H98)=2,VLOOKUP(E98,'附件一之1-開班數'!$A$6:$B$65,2,0)&amp;"、"&amp;VLOOKUP(F98,'附件一之1-開班數'!$A$6:$B$65,2,0),IF(COUNT(E98:H98)=3,VLOOKUP(E98,'附件一之1-開班數'!$A$6:$B$65,2,0)&amp;"、"&amp;VLOOKUP(F98,'附件一之1-開班數'!$A$6:$B$65,2,0)&amp;"、"&amp;VLOOKUP(G98,'附件一之1-開班數'!$A$6:$B$65,2,0),IF(COUNT(E98:H98)=4,VLOOKUP(E98,'附件一之1-開班數'!$A$6:$B$65,2,0)&amp;"、"&amp;VLOOKUP(F98,'附件一之1-開班數'!$A$6:$B$65,2,0)&amp;"、"&amp;VLOOKUP(G98,'附件一之1-開班數'!$A$6:$B$65,2,0))&amp;"、"&amp;VLOOKUP(H98,'附件一之1-開班數'!$A$6:$B$65,2,0))))),"有班級不存在,或跳格輸入")</f>
        <v/>
      </c>
      <c r="J98" s="16"/>
      <c r="K98" s="16"/>
      <c r="L98" s="15"/>
      <c r="M98" s="15"/>
      <c r="N98" s="15"/>
      <c r="O98" s="15"/>
      <c r="P98" s="15"/>
      <c r="Q98" s="15"/>
      <c r="R98" s="179" t="str">
        <f t="shared" si="5"/>
        <v/>
      </c>
      <c r="S98" s="179" t="str">
        <f t="shared" si="4"/>
        <v/>
      </c>
    </row>
    <row r="99" spans="1:19">
      <c r="A99" s="178">
        <v>94</v>
      </c>
      <c r="B99" s="16"/>
      <c r="C99" s="16"/>
      <c r="D99" s="16"/>
      <c r="E99" s="16"/>
      <c r="F99" s="16"/>
      <c r="G99" s="16"/>
      <c r="H99" s="16"/>
      <c r="I99" s="181" t="str">
        <f>IFERROR(IF(COUNT(E99:H99)=0,"",IF(COUNT(E99:H99)=1,VLOOKUP(E99,'附件一之1-開班數'!$A$6:$B$65,2,0),IF(COUNT(E99:H99)=2,VLOOKUP(E99,'附件一之1-開班數'!$A$6:$B$65,2,0)&amp;"、"&amp;VLOOKUP(F99,'附件一之1-開班數'!$A$6:$B$65,2,0),IF(COUNT(E99:H99)=3,VLOOKUP(E99,'附件一之1-開班數'!$A$6:$B$65,2,0)&amp;"、"&amp;VLOOKUP(F99,'附件一之1-開班數'!$A$6:$B$65,2,0)&amp;"、"&amp;VLOOKUP(G99,'附件一之1-開班數'!$A$6:$B$65,2,0),IF(COUNT(E99:H99)=4,VLOOKUP(E99,'附件一之1-開班數'!$A$6:$B$65,2,0)&amp;"、"&amp;VLOOKUP(F99,'附件一之1-開班數'!$A$6:$B$65,2,0)&amp;"、"&amp;VLOOKUP(G99,'附件一之1-開班數'!$A$6:$B$65,2,0))&amp;"、"&amp;VLOOKUP(H99,'附件一之1-開班數'!$A$6:$B$65,2,0))))),"有班級不存在,或跳格輸入")</f>
        <v/>
      </c>
      <c r="J99" s="16"/>
      <c r="K99" s="16"/>
      <c r="L99" s="15"/>
      <c r="M99" s="15"/>
      <c r="N99" s="15"/>
      <c r="O99" s="15"/>
      <c r="P99" s="15"/>
      <c r="Q99" s="15"/>
      <c r="R99" s="179" t="str">
        <f t="shared" si="5"/>
        <v/>
      </c>
      <c r="S99" s="179" t="str">
        <f t="shared" si="4"/>
        <v/>
      </c>
    </row>
    <row r="100" spans="1:19">
      <c r="A100" s="178">
        <v>95</v>
      </c>
      <c r="B100" s="16"/>
      <c r="C100" s="16"/>
      <c r="D100" s="16"/>
      <c r="E100" s="16"/>
      <c r="F100" s="16"/>
      <c r="G100" s="16"/>
      <c r="H100" s="16"/>
      <c r="I100" s="181" t="str">
        <f>IFERROR(IF(COUNT(E100:H100)=0,"",IF(COUNT(E100:H100)=1,VLOOKUP(E100,'附件一之1-開班數'!$A$6:$B$65,2,0),IF(COUNT(E100:H100)=2,VLOOKUP(E100,'附件一之1-開班數'!$A$6:$B$65,2,0)&amp;"、"&amp;VLOOKUP(F100,'附件一之1-開班數'!$A$6:$B$65,2,0),IF(COUNT(E100:H100)=3,VLOOKUP(E100,'附件一之1-開班數'!$A$6:$B$65,2,0)&amp;"、"&amp;VLOOKUP(F100,'附件一之1-開班數'!$A$6:$B$65,2,0)&amp;"、"&amp;VLOOKUP(G100,'附件一之1-開班數'!$A$6:$B$65,2,0),IF(COUNT(E100:H100)=4,VLOOKUP(E100,'附件一之1-開班數'!$A$6:$B$65,2,0)&amp;"、"&amp;VLOOKUP(F100,'附件一之1-開班數'!$A$6:$B$65,2,0)&amp;"、"&amp;VLOOKUP(G100,'附件一之1-開班數'!$A$6:$B$65,2,0))&amp;"、"&amp;VLOOKUP(H100,'附件一之1-開班數'!$A$6:$B$65,2,0))))),"有班級不存在,或跳格輸入")</f>
        <v/>
      </c>
      <c r="J100" s="16"/>
      <c r="K100" s="16"/>
      <c r="L100" s="15"/>
      <c r="M100" s="15"/>
      <c r="N100" s="15"/>
      <c r="O100" s="15"/>
      <c r="P100" s="15"/>
      <c r="Q100" s="15"/>
      <c r="R100" s="179" t="str">
        <f t="shared" si="5"/>
        <v/>
      </c>
      <c r="S100" s="179" t="str">
        <f t="shared" si="4"/>
        <v/>
      </c>
    </row>
    <row r="101" spans="1:19">
      <c r="A101" s="178">
        <v>96</v>
      </c>
      <c r="B101" s="16"/>
      <c r="C101" s="16"/>
      <c r="D101" s="16"/>
      <c r="E101" s="16"/>
      <c r="F101" s="16"/>
      <c r="G101" s="16"/>
      <c r="H101" s="16"/>
      <c r="I101" s="181" t="str">
        <f>IFERROR(IF(COUNT(E101:H101)=0,"",IF(COUNT(E101:H101)=1,VLOOKUP(E101,'附件一之1-開班數'!$A$6:$B$65,2,0),IF(COUNT(E101:H101)=2,VLOOKUP(E101,'附件一之1-開班數'!$A$6:$B$65,2,0)&amp;"、"&amp;VLOOKUP(F101,'附件一之1-開班數'!$A$6:$B$65,2,0),IF(COUNT(E101:H101)=3,VLOOKUP(E101,'附件一之1-開班數'!$A$6:$B$65,2,0)&amp;"、"&amp;VLOOKUP(F101,'附件一之1-開班數'!$A$6:$B$65,2,0)&amp;"、"&amp;VLOOKUP(G101,'附件一之1-開班數'!$A$6:$B$65,2,0),IF(COUNT(E101:H101)=4,VLOOKUP(E101,'附件一之1-開班數'!$A$6:$B$65,2,0)&amp;"、"&amp;VLOOKUP(F101,'附件一之1-開班數'!$A$6:$B$65,2,0)&amp;"、"&amp;VLOOKUP(G101,'附件一之1-開班數'!$A$6:$B$65,2,0))&amp;"、"&amp;VLOOKUP(H101,'附件一之1-開班數'!$A$6:$B$65,2,0))))),"有班級不存在,或跳格輸入")</f>
        <v/>
      </c>
      <c r="J101" s="16"/>
      <c r="K101" s="16"/>
      <c r="L101" s="15"/>
      <c r="M101" s="15"/>
      <c r="N101" s="15"/>
      <c r="O101" s="15"/>
      <c r="P101" s="15"/>
      <c r="Q101" s="15"/>
      <c r="R101" s="179" t="str">
        <f t="shared" si="5"/>
        <v/>
      </c>
      <c r="S101" s="179" t="str">
        <f t="shared" si="4"/>
        <v/>
      </c>
    </row>
    <row r="102" spans="1:19">
      <c r="A102" s="178">
        <v>97</v>
      </c>
      <c r="B102" s="16"/>
      <c r="C102" s="16"/>
      <c r="D102" s="16"/>
      <c r="E102" s="16"/>
      <c r="F102" s="16"/>
      <c r="G102" s="16"/>
      <c r="H102" s="16"/>
      <c r="I102" s="181" t="str">
        <f>IFERROR(IF(COUNT(E102:H102)=0,"",IF(COUNT(E102:H102)=1,VLOOKUP(E102,'附件一之1-開班數'!$A$6:$B$65,2,0),IF(COUNT(E102:H102)=2,VLOOKUP(E102,'附件一之1-開班數'!$A$6:$B$65,2,0)&amp;"、"&amp;VLOOKUP(F102,'附件一之1-開班數'!$A$6:$B$65,2,0),IF(COUNT(E102:H102)=3,VLOOKUP(E102,'附件一之1-開班數'!$A$6:$B$65,2,0)&amp;"、"&amp;VLOOKUP(F102,'附件一之1-開班數'!$A$6:$B$65,2,0)&amp;"、"&amp;VLOOKUP(G102,'附件一之1-開班數'!$A$6:$B$65,2,0),IF(COUNT(E102:H102)=4,VLOOKUP(E102,'附件一之1-開班數'!$A$6:$B$65,2,0)&amp;"、"&amp;VLOOKUP(F102,'附件一之1-開班數'!$A$6:$B$65,2,0)&amp;"、"&amp;VLOOKUP(G102,'附件一之1-開班數'!$A$6:$B$65,2,0))&amp;"、"&amp;VLOOKUP(H102,'附件一之1-開班數'!$A$6:$B$65,2,0))))),"有班級不存在,或跳格輸入")</f>
        <v/>
      </c>
      <c r="J102" s="16"/>
      <c r="K102" s="16"/>
      <c r="L102" s="15"/>
      <c r="M102" s="15"/>
      <c r="N102" s="15"/>
      <c r="O102" s="15"/>
      <c r="P102" s="15"/>
      <c r="Q102" s="15"/>
      <c r="R102" s="179" t="str">
        <f t="shared" si="5"/>
        <v/>
      </c>
      <c r="S102" s="179" t="str">
        <f t="shared" si="4"/>
        <v/>
      </c>
    </row>
    <row r="103" spans="1:19">
      <c r="A103" s="178">
        <v>98</v>
      </c>
      <c r="B103" s="16"/>
      <c r="C103" s="16"/>
      <c r="D103" s="16"/>
      <c r="E103" s="16"/>
      <c r="F103" s="16"/>
      <c r="G103" s="16"/>
      <c r="H103" s="16"/>
      <c r="I103" s="181" t="str">
        <f>IFERROR(IF(COUNT(E103:H103)=0,"",IF(COUNT(E103:H103)=1,VLOOKUP(E103,'附件一之1-開班數'!$A$6:$B$65,2,0),IF(COUNT(E103:H103)=2,VLOOKUP(E103,'附件一之1-開班數'!$A$6:$B$65,2,0)&amp;"、"&amp;VLOOKUP(F103,'附件一之1-開班數'!$A$6:$B$65,2,0),IF(COUNT(E103:H103)=3,VLOOKUP(E103,'附件一之1-開班數'!$A$6:$B$65,2,0)&amp;"、"&amp;VLOOKUP(F103,'附件一之1-開班數'!$A$6:$B$65,2,0)&amp;"、"&amp;VLOOKUP(G103,'附件一之1-開班數'!$A$6:$B$65,2,0),IF(COUNT(E103:H103)=4,VLOOKUP(E103,'附件一之1-開班數'!$A$6:$B$65,2,0)&amp;"、"&amp;VLOOKUP(F103,'附件一之1-開班數'!$A$6:$B$65,2,0)&amp;"、"&amp;VLOOKUP(G103,'附件一之1-開班數'!$A$6:$B$65,2,0))&amp;"、"&amp;VLOOKUP(H103,'附件一之1-開班數'!$A$6:$B$65,2,0))))),"有班級不存在,或跳格輸入")</f>
        <v/>
      </c>
      <c r="J103" s="16"/>
      <c r="K103" s="16"/>
      <c r="L103" s="15"/>
      <c r="M103" s="15"/>
      <c r="N103" s="15"/>
      <c r="O103" s="15"/>
      <c r="P103" s="15"/>
      <c r="Q103" s="15"/>
      <c r="R103" s="179" t="str">
        <f t="shared" si="5"/>
        <v/>
      </c>
      <c r="S103" s="179" t="str">
        <f t="shared" si="4"/>
        <v/>
      </c>
    </row>
    <row r="104" spans="1:19">
      <c r="A104" s="178">
        <v>99</v>
      </c>
      <c r="B104" s="16"/>
      <c r="C104" s="16"/>
      <c r="D104" s="16"/>
      <c r="E104" s="16"/>
      <c r="F104" s="16"/>
      <c r="G104" s="16"/>
      <c r="H104" s="16"/>
      <c r="I104" s="181" t="str">
        <f>IFERROR(IF(COUNT(E104:H104)=0,"",IF(COUNT(E104:H104)=1,VLOOKUP(E104,'附件一之1-開班數'!$A$6:$B$65,2,0),IF(COUNT(E104:H104)=2,VLOOKUP(E104,'附件一之1-開班數'!$A$6:$B$65,2,0)&amp;"、"&amp;VLOOKUP(F104,'附件一之1-開班數'!$A$6:$B$65,2,0),IF(COUNT(E104:H104)=3,VLOOKUP(E104,'附件一之1-開班數'!$A$6:$B$65,2,0)&amp;"、"&amp;VLOOKUP(F104,'附件一之1-開班數'!$A$6:$B$65,2,0)&amp;"、"&amp;VLOOKUP(G104,'附件一之1-開班數'!$A$6:$B$65,2,0),IF(COUNT(E104:H104)=4,VLOOKUP(E104,'附件一之1-開班數'!$A$6:$B$65,2,0)&amp;"、"&amp;VLOOKUP(F104,'附件一之1-開班數'!$A$6:$B$65,2,0)&amp;"、"&amp;VLOOKUP(G104,'附件一之1-開班數'!$A$6:$B$65,2,0))&amp;"、"&amp;VLOOKUP(H104,'附件一之1-開班數'!$A$6:$B$65,2,0))))),"有班級不存在,或跳格輸入")</f>
        <v/>
      </c>
      <c r="J104" s="16"/>
      <c r="K104" s="16"/>
      <c r="L104" s="15"/>
      <c r="M104" s="15"/>
      <c r="N104" s="15"/>
      <c r="O104" s="15"/>
      <c r="P104" s="15"/>
      <c r="Q104" s="15"/>
      <c r="R104" s="179" t="str">
        <f t="shared" si="5"/>
        <v/>
      </c>
      <c r="S104" s="179" t="str">
        <f t="shared" si="4"/>
        <v/>
      </c>
    </row>
    <row r="105" spans="1:19">
      <c r="A105" s="178">
        <v>100</v>
      </c>
      <c r="B105" s="16"/>
      <c r="C105" s="16"/>
      <c r="D105" s="16"/>
      <c r="E105" s="16"/>
      <c r="F105" s="16"/>
      <c r="G105" s="16"/>
      <c r="H105" s="16"/>
      <c r="I105" s="181" t="str">
        <f>IFERROR(IF(COUNT(E105:H105)=0,"",IF(COUNT(E105:H105)=1,VLOOKUP(E105,'附件一之1-開班數'!$A$6:$B$65,2,0),IF(COUNT(E105:H105)=2,VLOOKUP(E105,'附件一之1-開班數'!$A$6:$B$65,2,0)&amp;"、"&amp;VLOOKUP(F105,'附件一之1-開班數'!$A$6:$B$65,2,0),IF(COUNT(E105:H105)=3,VLOOKUP(E105,'附件一之1-開班數'!$A$6:$B$65,2,0)&amp;"、"&amp;VLOOKUP(F105,'附件一之1-開班數'!$A$6:$B$65,2,0)&amp;"、"&amp;VLOOKUP(G105,'附件一之1-開班數'!$A$6:$B$65,2,0),IF(COUNT(E105:H105)=4,VLOOKUP(E105,'附件一之1-開班數'!$A$6:$B$65,2,0)&amp;"、"&amp;VLOOKUP(F105,'附件一之1-開班數'!$A$6:$B$65,2,0)&amp;"、"&amp;VLOOKUP(G105,'附件一之1-開班數'!$A$6:$B$65,2,0))&amp;"、"&amp;VLOOKUP(H105,'附件一之1-開班數'!$A$6:$B$65,2,0))))),"有班級不存在,或跳格輸入")</f>
        <v/>
      </c>
      <c r="J105" s="16"/>
      <c r="K105" s="16"/>
      <c r="L105" s="15"/>
      <c r="M105" s="15"/>
      <c r="N105" s="15"/>
      <c r="O105" s="15"/>
      <c r="P105" s="15"/>
      <c r="Q105" s="15"/>
      <c r="R105" s="179" t="str">
        <f t="shared" si="5"/>
        <v/>
      </c>
      <c r="S105" s="179" t="str">
        <f t="shared" si="4"/>
        <v/>
      </c>
    </row>
    <row r="106" spans="1:19">
      <c r="A106" s="178">
        <v>101</v>
      </c>
      <c r="B106" s="16"/>
      <c r="C106" s="16"/>
      <c r="D106" s="16"/>
      <c r="E106" s="16"/>
      <c r="F106" s="16"/>
      <c r="G106" s="16"/>
      <c r="H106" s="16"/>
      <c r="I106" s="181" t="str">
        <f>IFERROR(IF(COUNT(E106:H106)=0,"",IF(COUNT(E106:H106)=1,VLOOKUP(E106,'附件一之1-開班數'!$A$6:$B$65,2,0),IF(COUNT(E106:H106)=2,VLOOKUP(E106,'附件一之1-開班數'!$A$6:$B$65,2,0)&amp;"、"&amp;VLOOKUP(F106,'附件一之1-開班數'!$A$6:$B$65,2,0),IF(COUNT(E106:H106)=3,VLOOKUP(E106,'附件一之1-開班數'!$A$6:$B$65,2,0)&amp;"、"&amp;VLOOKUP(F106,'附件一之1-開班數'!$A$6:$B$65,2,0)&amp;"、"&amp;VLOOKUP(G106,'附件一之1-開班數'!$A$6:$B$65,2,0),IF(COUNT(E106:H106)=4,VLOOKUP(E106,'附件一之1-開班數'!$A$6:$B$65,2,0)&amp;"、"&amp;VLOOKUP(F106,'附件一之1-開班數'!$A$6:$B$65,2,0)&amp;"、"&amp;VLOOKUP(G106,'附件一之1-開班數'!$A$6:$B$65,2,0))&amp;"、"&amp;VLOOKUP(H106,'附件一之1-開班數'!$A$6:$B$65,2,0))))),"有班級不存在,或跳格輸入")</f>
        <v/>
      </c>
      <c r="J106" s="16"/>
      <c r="K106" s="16"/>
      <c r="L106" s="15"/>
      <c r="M106" s="15"/>
      <c r="N106" s="15"/>
      <c r="O106" s="15"/>
      <c r="P106" s="15"/>
      <c r="Q106" s="15"/>
      <c r="R106" s="179" t="str">
        <f t="shared" si="5"/>
        <v/>
      </c>
      <c r="S106" s="179" t="str">
        <f t="shared" si="4"/>
        <v/>
      </c>
    </row>
    <row r="107" spans="1:19">
      <c r="A107" s="178">
        <v>102</v>
      </c>
      <c r="B107" s="16"/>
      <c r="C107" s="16"/>
      <c r="D107" s="16"/>
      <c r="E107" s="16"/>
      <c r="F107" s="16"/>
      <c r="G107" s="16"/>
      <c r="H107" s="16"/>
      <c r="I107" s="181" t="str">
        <f>IFERROR(IF(COUNT(E107:H107)=0,"",IF(COUNT(E107:H107)=1,VLOOKUP(E107,'附件一之1-開班數'!$A$6:$B$65,2,0),IF(COUNT(E107:H107)=2,VLOOKUP(E107,'附件一之1-開班數'!$A$6:$B$65,2,0)&amp;"、"&amp;VLOOKUP(F107,'附件一之1-開班數'!$A$6:$B$65,2,0),IF(COUNT(E107:H107)=3,VLOOKUP(E107,'附件一之1-開班數'!$A$6:$B$65,2,0)&amp;"、"&amp;VLOOKUP(F107,'附件一之1-開班數'!$A$6:$B$65,2,0)&amp;"、"&amp;VLOOKUP(G107,'附件一之1-開班數'!$A$6:$B$65,2,0),IF(COUNT(E107:H107)=4,VLOOKUP(E107,'附件一之1-開班數'!$A$6:$B$65,2,0)&amp;"、"&amp;VLOOKUP(F107,'附件一之1-開班數'!$A$6:$B$65,2,0)&amp;"、"&amp;VLOOKUP(G107,'附件一之1-開班數'!$A$6:$B$65,2,0))&amp;"、"&amp;VLOOKUP(H107,'附件一之1-開班數'!$A$6:$B$65,2,0))))),"有班級不存在,或跳格輸入")</f>
        <v/>
      </c>
      <c r="J107" s="16"/>
      <c r="K107" s="16"/>
      <c r="L107" s="15"/>
      <c r="M107" s="15"/>
      <c r="N107" s="15"/>
      <c r="O107" s="15"/>
      <c r="P107" s="15"/>
      <c r="Q107" s="15"/>
      <c r="R107" s="179" t="str">
        <f t="shared" si="5"/>
        <v/>
      </c>
      <c r="S107" s="179" t="str">
        <f t="shared" si="4"/>
        <v/>
      </c>
    </row>
    <row r="108" spans="1:19">
      <c r="A108" s="178">
        <v>103</v>
      </c>
      <c r="B108" s="16"/>
      <c r="C108" s="16"/>
      <c r="D108" s="16"/>
      <c r="E108" s="16"/>
      <c r="F108" s="16"/>
      <c r="G108" s="16"/>
      <c r="H108" s="16"/>
      <c r="I108" s="181" t="str">
        <f>IFERROR(IF(COUNT(E108:H108)=0,"",IF(COUNT(E108:H108)=1,VLOOKUP(E108,'附件一之1-開班數'!$A$6:$B$65,2,0),IF(COUNT(E108:H108)=2,VLOOKUP(E108,'附件一之1-開班數'!$A$6:$B$65,2,0)&amp;"、"&amp;VLOOKUP(F108,'附件一之1-開班數'!$A$6:$B$65,2,0),IF(COUNT(E108:H108)=3,VLOOKUP(E108,'附件一之1-開班數'!$A$6:$B$65,2,0)&amp;"、"&amp;VLOOKUP(F108,'附件一之1-開班數'!$A$6:$B$65,2,0)&amp;"、"&amp;VLOOKUP(G108,'附件一之1-開班數'!$A$6:$B$65,2,0),IF(COUNT(E108:H108)=4,VLOOKUP(E108,'附件一之1-開班數'!$A$6:$B$65,2,0)&amp;"、"&amp;VLOOKUP(F108,'附件一之1-開班數'!$A$6:$B$65,2,0)&amp;"、"&amp;VLOOKUP(G108,'附件一之1-開班數'!$A$6:$B$65,2,0))&amp;"、"&amp;VLOOKUP(H108,'附件一之1-開班數'!$A$6:$B$65,2,0))))),"有班級不存在,或跳格輸入")</f>
        <v/>
      </c>
      <c r="J108" s="16"/>
      <c r="K108" s="16"/>
      <c r="L108" s="15"/>
      <c r="M108" s="15"/>
      <c r="N108" s="15"/>
      <c r="O108" s="15"/>
      <c r="P108" s="15"/>
      <c r="Q108" s="15"/>
      <c r="R108" s="179" t="str">
        <f t="shared" si="5"/>
        <v/>
      </c>
      <c r="S108" s="179" t="str">
        <f t="shared" si="4"/>
        <v/>
      </c>
    </row>
    <row r="109" spans="1:19">
      <c r="A109" s="178">
        <v>104</v>
      </c>
      <c r="B109" s="16"/>
      <c r="C109" s="16"/>
      <c r="D109" s="16"/>
      <c r="E109" s="16"/>
      <c r="F109" s="16"/>
      <c r="G109" s="16"/>
      <c r="H109" s="16"/>
      <c r="I109" s="181" t="str">
        <f>IFERROR(IF(COUNT(E109:H109)=0,"",IF(COUNT(E109:H109)=1,VLOOKUP(E109,'附件一之1-開班數'!$A$6:$B$65,2,0),IF(COUNT(E109:H109)=2,VLOOKUP(E109,'附件一之1-開班數'!$A$6:$B$65,2,0)&amp;"、"&amp;VLOOKUP(F109,'附件一之1-開班數'!$A$6:$B$65,2,0),IF(COUNT(E109:H109)=3,VLOOKUP(E109,'附件一之1-開班數'!$A$6:$B$65,2,0)&amp;"、"&amp;VLOOKUP(F109,'附件一之1-開班數'!$A$6:$B$65,2,0)&amp;"、"&amp;VLOOKUP(G109,'附件一之1-開班數'!$A$6:$B$65,2,0),IF(COUNT(E109:H109)=4,VLOOKUP(E109,'附件一之1-開班數'!$A$6:$B$65,2,0)&amp;"、"&amp;VLOOKUP(F109,'附件一之1-開班數'!$A$6:$B$65,2,0)&amp;"、"&amp;VLOOKUP(G109,'附件一之1-開班數'!$A$6:$B$65,2,0))&amp;"、"&amp;VLOOKUP(H109,'附件一之1-開班數'!$A$6:$B$65,2,0))))),"有班級不存在,或跳格輸入")</f>
        <v/>
      </c>
      <c r="J109" s="16"/>
      <c r="K109" s="16"/>
      <c r="L109" s="15"/>
      <c r="M109" s="15"/>
      <c r="N109" s="15"/>
      <c r="O109" s="15"/>
      <c r="P109" s="15"/>
      <c r="Q109" s="15"/>
      <c r="R109" s="179" t="str">
        <f t="shared" si="5"/>
        <v/>
      </c>
      <c r="S109" s="179" t="str">
        <f t="shared" si="4"/>
        <v/>
      </c>
    </row>
    <row r="110" spans="1:19">
      <c r="A110" s="178">
        <v>105</v>
      </c>
      <c r="B110" s="16"/>
      <c r="C110" s="16"/>
      <c r="D110" s="16"/>
      <c r="E110" s="16"/>
      <c r="F110" s="16"/>
      <c r="G110" s="16"/>
      <c r="H110" s="16"/>
      <c r="I110" s="181" t="str">
        <f>IFERROR(IF(COUNT(E110:H110)=0,"",IF(COUNT(E110:H110)=1,VLOOKUP(E110,'附件一之1-開班數'!$A$6:$B$65,2,0),IF(COUNT(E110:H110)=2,VLOOKUP(E110,'附件一之1-開班數'!$A$6:$B$65,2,0)&amp;"、"&amp;VLOOKUP(F110,'附件一之1-開班數'!$A$6:$B$65,2,0),IF(COUNT(E110:H110)=3,VLOOKUP(E110,'附件一之1-開班數'!$A$6:$B$65,2,0)&amp;"、"&amp;VLOOKUP(F110,'附件一之1-開班數'!$A$6:$B$65,2,0)&amp;"、"&amp;VLOOKUP(G110,'附件一之1-開班數'!$A$6:$B$65,2,0),IF(COUNT(E110:H110)=4,VLOOKUP(E110,'附件一之1-開班數'!$A$6:$B$65,2,0)&amp;"、"&amp;VLOOKUP(F110,'附件一之1-開班數'!$A$6:$B$65,2,0)&amp;"、"&amp;VLOOKUP(G110,'附件一之1-開班數'!$A$6:$B$65,2,0))&amp;"、"&amp;VLOOKUP(H110,'附件一之1-開班數'!$A$6:$B$65,2,0))))),"有班級不存在,或跳格輸入")</f>
        <v/>
      </c>
      <c r="J110" s="16"/>
      <c r="K110" s="16"/>
      <c r="L110" s="15"/>
      <c r="M110" s="15"/>
      <c r="N110" s="15"/>
      <c r="O110" s="15"/>
      <c r="P110" s="15"/>
      <c r="Q110" s="15"/>
      <c r="R110" s="179" t="str">
        <f t="shared" si="5"/>
        <v/>
      </c>
      <c r="S110" s="179" t="str">
        <f t="shared" si="4"/>
        <v/>
      </c>
    </row>
    <row r="111" spans="1:19">
      <c r="A111" s="178">
        <v>106</v>
      </c>
      <c r="B111" s="16"/>
      <c r="C111" s="16"/>
      <c r="D111" s="16"/>
      <c r="E111" s="16"/>
      <c r="F111" s="16"/>
      <c r="G111" s="16"/>
      <c r="H111" s="16"/>
      <c r="I111" s="181" t="str">
        <f>IFERROR(IF(COUNT(E111:H111)=0,"",IF(COUNT(E111:H111)=1,VLOOKUP(E111,'附件一之1-開班數'!$A$6:$B$65,2,0),IF(COUNT(E111:H111)=2,VLOOKUP(E111,'附件一之1-開班數'!$A$6:$B$65,2,0)&amp;"、"&amp;VLOOKUP(F111,'附件一之1-開班數'!$A$6:$B$65,2,0),IF(COUNT(E111:H111)=3,VLOOKUP(E111,'附件一之1-開班數'!$A$6:$B$65,2,0)&amp;"、"&amp;VLOOKUP(F111,'附件一之1-開班數'!$A$6:$B$65,2,0)&amp;"、"&amp;VLOOKUP(G111,'附件一之1-開班數'!$A$6:$B$65,2,0),IF(COUNT(E111:H111)=4,VLOOKUP(E111,'附件一之1-開班數'!$A$6:$B$65,2,0)&amp;"、"&amp;VLOOKUP(F111,'附件一之1-開班數'!$A$6:$B$65,2,0)&amp;"、"&amp;VLOOKUP(G111,'附件一之1-開班數'!$A$6:$B$65,2,0))&amp;"、"&amp;VLOOKUP(H111,'附件一之1-開班數'!$A$6:$B$65,2,0))))),"有班級不存在,或跳格輸入")</f>
        <v/>
      </c>
      <c r="J111" s="16"/>
      <c r="K111" s="16"/>
      <c r="L111" s="15"/>
      <c r="M111" s="15"/>
      <c r="N111" s="15"/>
      <c r="O111" s="15"/>
      <c r="P111" s="15"/>
      <c r="Q111" s="15"/>
      <c r="R111" s="179" t="str">
        <f t="shared" si="5"/>
        <v/>
      </c>
      <c r="S111" s="179" t="str">
        <f t="shared" si="4"/>
        <v/>
      </c>
    </row>
    <row r="112" spans="1:19">
      <c r="A112" s="178">
        <v>107</v>
      </c>
      <c r="B112" s="16"/>
      <c r="C112" s="16"/>
      <c r="D112" s="16"/>
      <c r="E112" s="16"/>
      <c r="F112" s="16"/>
      <c r="G112" s="16"/>
      <c r="H112" s="16"/>
      <c r="I112" s="181" t="str">
        <f>IFERROR(IF(COUNT(E112:H112)=0,"",IF(COUNT(E112:H112)=1,VLOOKUP(E112,'附件一之1-開班數'!$A$6:$B$65,2,0),IF(COUNT(E112:H112)=2,VLOOKUP(E112,'附件一之1-開班數'!$A$6:$B$65,2,0)&amp;"、"&amp;VLOOKUP(F112,'附件一之1-開班數'!$A$6:$B$65,2,0),IF(COUNT(E112:H112)=3,VLOOKUP(E112,'附件一之1-開班數'!$A$6:$B$65,2,0)&amp;"、"&amp;VLOOKUP(F112,'附件一之1-開班數'!$A$6:$B$65,2,0)&amp;"、"&amp;VLOOKUP(G112,'附件一之1-開班數'!$A$6:$B$65,2,0),IF(COUNT(E112:H112)=4,VLOOKUP(E112,'附件一之1-開班數'!$A$6:$B$65,2,0)&amp;"、"&amp;VLOOKUP(F112,'附件一之1-開班數'!$A$6:$B$65,2,0)&amp;"、"&amp;VLOOKUP(G112,'附件一之1-開班數'!$A$6:$B$65,2,0))&amp;"、"&amp;VLOOKUP(H112,'附件一之1-開班數'!$A$6:$B$65,2,0))))),"有班級不存在,或跳格輸入")</f>
        <v/>
      </c>
      <c r="J112" s="16"/>
      <c r="K112" s="16"/>
      <c r="L112" s="15"/>
      <c r="M112" s="15"/>
      <c r="N112" s="15"/>
      <c r="O112" s="15"/>
      <c r="P112" s="15"/>
      <c r="Q112" s="15"/>
      <c r="R112" s="179" t="str">
        <f t="shared" si="5"/>
        <v/>
      </c>
      <c r="S112" s="179" t="str">
        <f t="shared" si="4"/>
        <v/>
      </c>
    </row>
    <row r="113" spans="1:19">
      <c r="A113" s="178">
        <v>108</v>
      </c>
      <c r="B113" s="16"/>
      <c r="C113" s="16"/>
      <c r="D113" s="16"/>
      <c r="E113" s="16"/>
      <c r="F113" s="16"/>
      <c r="G113" s="16"/>
      <c r="H113" s="16"/>
      <c r="I113" s="181" t="str">
        <f>IFERROR(IF(COUNT(E113:H113)=0,"",IF(COUNT(E113:H113)=1,VLOOKUP(E113,'附件一之1-開班數'!$A$6:$B$65,2,0),IF(COUNT(E113:H113)=2,VLOOKUP(E113,'附件一之1-開班數'!$A$6:$B$65,2,0)&amp;"、"&amp;VLOOKUP(F113,'附件一之1-開班數'!$A$6:$B$65,2,0),IF(COUNT(E113:H113)=3,VLOOKUP(E113,'附件一之1-開班數'!$A$6:$B$65,2,0)&amp;"、"&amp;VLOOKUP(F113,'附件一之1-開班數'!$A$6:$B$65,2,0)&amp;"、"&amp;VLOOKUP(G113,'附件一之1-開班數'!$A$6:$B$65,2,0),IF(COUNT(E113:H113)=4,VLOOKUP(E113,'附件一之1-開班數'!$A$6:$B$65,2,0)&amp;"、"&amp;VLOOKUP(F113,'附件一之1-開班數'!$A$6:$B$65,2,0)&amp;"、"&amp;VLOOKUP(G113,'附件一之1-開班數'!$A$6:$B$65,2,0))&amp;"、"&amp;VLOOKUP(H113,'附件一之1-開班數'!$A$6:$B$65,2,0))))),"有班級不存在,或跳格輸入")</f>
        <v/>
      </c>
      <c r="J113" s="16"/>
      <c r="K113" s="16"/>
      <c r="L113" s="15"/>
      <c r="M113" s="15"/>
      <c r="N113" s="15"/>
      <c r="O113" s="15"/>
      <c r="P113" s="15"/>
      <c r="Q113" s="15"/>
      <c r="R113" s="179" t="str">
        <f t="shared" si="5"/>
        <v/>
      </c>
      <c r="S113" s="179" t="str">
        <f t="shared" si="4"/>
        <v/>
      </c>
    </row>
    <row r="114" spans="1:19">
      <c r="A114" s="178">
        <v>109</v>
      </c>
      <c r="B114" s="16"/>
      <c r="C114" s="16"/>
      <c r="D114" s="16"/>
      <c r="E114" s="16"/>
      <c r="F114" s="16"/>
      <c r="G114" s="16"/>
      <c r="H114" s="16"/>
      <c r="I114" s="181" t="str">
        <f>IFERROR(IF(COUNT(E114:H114)=0,"",IF(COUNT(E114:H114)=1,VLOOKUP(E114,'附件一之1-開班數'!$A$6:$B$65,2,0),IF(COUNT(E114:H114)=2,VLOOKUP(E114,'附件一之1-開班數'!$A$6:$B$65,2,0)&amp;"、"&amp;VLOOKUP(F114,'附件一之1-開班數'!$A$6:$B$65,2,0),IF(COUNT(E114:H114)=3,VLOOKUP(E114,'附件一之1-開班數'!$A$6:$B$65,2,0)&amp;"、"&amp;VLOOKUP(F114,'附件一之1-開班數'!$A$6:$B$65,2,0)&amp;"、"&amp;VLOOKUP(G114,'附件一之1-開班數'!$A$6:$B$65,2,0),IF(COUNT(E114:H114)=4,VLOOKUP(E114,'附件一之1-開班數'!$A$6:$B$65,2,0)&amp;"、"&amp;VLOOKUP(F114,'附件一之1-開班數'!$A$6:$B$65,2,0)&amp;"、"&amp;VLOOKUP(G114,'附件一之1-開班數'!$A$6:$B$65,2,0))&amp;"、"&amp;VLOOKUP(H114,'附件一之1-開班數'!$A$6:$B$65,2,0))))),"有班級不存在,或跳格輸入")</f>
        <v/>
      </c>
      <c r="J114" s="16"/>
      <c r="K114" s="16"/>
      <c r="L114" s="15"/>
      <c r="M114" s="15"/>
      <c r="N114" s="15"/>
      <c r="O114" s="15"/>
      <c r="P114" s="15"/>
      <c r="Q114" s="15"/>
      <c r="R114" s="179" t="str">
        <f t="shared" si="5"/>
        <v/>
      </c>
      <c r="S114" s="179" t="str">
        <f t="shared" si="4"/>
        <v/>
      </c>
    </row>
    <row r="115" spans="1:19">
      <c r="A115" s="178">
        <v>110</v>
      </c>
      <c r="B115" s="16"/>
      <c r="C115" s="16"/>
      <c r="D115" s="16"/>
      <c r="E115" s="16"/>
      <c r="F115" s="16"/>
      <c r="G115" s="16"/>
      <c r="H115" s="16"/>
      <c r="I115" s="181" t="str">
        <f>IFERROR(IF(COUNT(E115:H115)=0,"",IF(COUNT(E115:H115)=1,VLOOKUP(E115,'附件一之1-開班數'!$A$6:$B$65,2,0),IF(COUNT(E115:H115)=2,VLOOKUP(E115,'附件一之1-開班數'!$A$6:$B$65,2,0)&amp;"、"&amp;VLOOKUP(F115,'附件一之1-開班數'!$A$6:$B$65,2,0),IF(COUNT(E115:H115)=3,VLOOKUP(E115,'附件一之1-開班數'!$A$6:$B$65,2,0)&amp;"、"&amp;VLOOKUP(F115,'附件一之1-開班數'!$A$6:$B$65,2,0)&amp;"、"&amp;VLOOKUP(G115,'附件一之1-開班數'!$A$6:$B$65,2,0),IF(COUNT(E115:H115)=4,VLOOKUP(E115,'附件一之1-開班數'!$A$6:$B$65,2,0)&amp;"、"&amp;VLOOKUP(F115,'附件一之1-開班數'!$A$6:$B$65,2,0)&amp;"、"&amp;VLOOKUP(G115,'附件一之1-開班數'!$A$6:$B$65,2,0))&amp;"、"&amp;VLOOKUP(H115,'附件一之1-開班數'!$A$6:$B$65,2,0))))),"有班級不存在,或跳格輸入")</f>
        <v/>
      </c>
      <c r="J115" s="16"/>
      <c r="K115" s="16"/>
      <c r="L115" s="15"/>
      <c r="M115" s="15"/>
      <c r="N115" s="15"/>
      <c r="O115" s="15"/>
      <c r="P115" s="15"/>
      <c r="Q115" s="15"/>
      <c r="R115" s="179" t="str">
        <f t="shared" si="5"/>
        <v/>
      </c>
      <c r="S115" s="179" t="str">
        <f t="shared" si="4"/>
        <v/>
      </c>
    </row>
    <row r="116" spans="1:19">
      <c r="A116" s="178">
        <v>111</v>
      </c>
      <c r="B116" s="16"/>
      <c r="C116" s="16"/>
      <c r="D116" s="16"/>
      <c r="E116" s="16"/>
      <c r="F116" s="16"/>
      <c r="G116" s="16"/>
      <c r="H116" s="16"/>
      <c r="I116" s="181" t="str">
        <f>IFERROR(IF(COUNT(E116:H116)=0,"",IF(COUNT(E116:H116)=1,VLOOKUP(E116,'附件一之1-開班數'!$A$6:$B$65,2,0),IF(COUNT(E116:H116)=2,VLOOKUP(E116,'附件一之1-開班數'!$A$6:$B$65,2,0)&amp;"、"&amp;VLOOKUP(F116,'附件一之1-開班數'!$A$6:$B$65,2,0),IF(COUNT(E116:H116)=3,VLOOKUP(E116,'附件一之1-開班數'!$A$6:$B$65,2,0)&amp;"、"&amp;VLOOKUP(F116,'附件一之1-開班數'!$A$6:$B$65,2,0)&amp;"、"&amp;VLOOKUP(G116,'附件一之1-開班數'!$A$6:$B$65,2,0),IF(COUNT(E116:H116)=4,VLOOKUP(E116,'附件一之1-開班數'!$A$6:$B$65,2,0)&amp;"、"&amp;VLOOKUP(F116,'附件一之1-開班數'!$A$6:$B$65,2,0)&amp;"、"&amp;VLOOKUP(G116,'附件一之1-開班數'!$A$6:$B$65,2,0))&amp;"、"&amp;VLOOKUP(H116,'附件一之1-開班數'!$A$6:$B$65,2,0))))),"有班級不存在,或跳格輸入")</f>
        <v/>
      </c>
      <c r="J116" s="16"/>
      <c r="K116" s="16"/>
      <c r="L116" s="15"/>
      <c r="M116" s="15"/>
      <c r="N116" s="15"/>
      <c r="O116" s="15"/>
      <c r="P116" s="15"/>
      <c r="Q116" s="15"/>
      <c r="R116" s="179" t="str">
        <f t="shared" si="5"/>
        <v/>
      </c>
      <c r="S116" s="179" t="str">
        <f t="shared" si="4"/>
        <v/>
      </c>
    </row>
    <row r="117" spans="1:19">
      <c r="A117" s="178">
        <v>112</v>
      </c>
      <c r="B117" s="16"/>
      <c r="C117" s="16"/>
      <c r="D117" s="16"/>
      <c r="E117" s="16"/>
      <c r="F117" s="16"/>
      <c r="G117" s="16"/>
      <c r="H117" s="16"/>
      <c r="I117" s="181" t="str">
        <f>IFERROR(IF(COUNT(E117:H117)=0,"",IF(COUNT(E117:H117)=1,VLOOKUP(E117,'附件一之1-開班數'!$A$6:$B$65,2,0),IF(COUNT(E117:H117)=2,VLOOKUP(E117,'附件一之1-開班數'!$A$6:$B$65,2,0)&amp;"、"&amp;VLOOKUP(F117,'附件一之1-開班數'!$A$6:$B$65,2,0),IF(COUNT(E117:H117)=3,VLOOKUP(E117,'附件一之1-開班數'!$A$6:$B$65,2,0)&amp;"、"&amp;VLOOKUP(F117,'附件一之1-開班數'!$A$6:$B$65,2,0)&amp;"、"&amp;VLOOKUP(G117,'附件一之1-開班數'!$A$6:$B$65,2,0),IF(COUNT(E117:H117)=4,VLOOKUP(E117,'附件一之1-開班數'!$A$6:$B$65,2,0)&amp;"、"&amp;VLOOKUP(F117,'附件一之1-開班數'!$A$6:$B$65,2,0)&amp;"、"&amp;VLOOKUP(G117,'附件一之1-開班數'!$A$6:$B$65,2,0))&amp;"、"&amp;VLOOKUP(H117,'附件一之1-開班數'!$A$6:$B$65,2,0))))),"有班級不存在,或跳格輸入")</f>
        <v/>
      </c>
      <c r="J117" s="16"/>
      <c r="K117" s="16"/>
      <c r="L117" s="15"/>
      <c r="M117" s="15"/>
      <c r="N117" s="15"/>
      <c r="O117" s="15"/>
      <c r="P117" s="15"/>
      <c r="Q117" s="15"/>
      <c r="R117" s="179" t="str">
        <f t="shared" si="5"/>
        <v/>
      </c>
      <c r="S117" s="179" t="str">
        <f t="shared" si="4"/>
        <v/>
      </c>
    </row>
    <row r="118" spans="1:19">
      <c r="A118" s="178">
        <v>113</v>
      </c>
      <c r="B118" s="16"/>
      <c r="C118" s="16"/>
      <c r="D118" s="16"/>
      <c r="E118" s="16"/>
      <c r="F118" s="16"/>
      <c r="G118" s="16"/>
      <c r="H118" s="16"/>
      <c r="I118" s="181" t="str">
        <f>IFERROR(IF(COUNT(E118:H118)=0,"",IF(COUNT(E118:H118)=1,VLOOKUP(E118,'附件一之1-開班數'!$A$6:$B$65,2,0),IF(COUNT(E118:H118)=2,VLOOKUP(E118,'附件一之1-開班數'!$A$6:$B$65,2,0)&amp;"、"&amp;VLOOKUP(F118,'附件一之1-開班數'!$A$6:$B$65,2,0),IF(COUNT(E118:H118)=3,VLOOKUP(E118,'附件一之1-開班數'!$A$6:$B$65,2,0)&amp;"、"&amp;VLOOKUP(F118,'附件一之1-開班數'!$A$6:$B$65,2,0)&amp;"、"&amp;VLOOKUP(G118,'附件一之1-開班數'!$A$6:$B$65,2,0),IF(COUNT(E118:H118)=4,VLOOKUP(E118,'附件一之1-開班數'!$A$6:$B$65,2,0)&amp;"、"&amp;VLOOKUP(F118,'附件一之1-開班數'!$A$6:$B$65,2,0)&amp;"、"&amp;VLOOKUP(G118,'附件一之1-開班數'!$A$6:$B$65,2,0))&amp;"、"&amp;VLOOKUP(H118,'附件一之1-開班數'!$A$6:$B$65,2,0))))),"有班級不存在,或跳格輸入")</f>
        <v/>
      </c>
      <c r="J118" s="16"/>
      <c r="K118" s="16"/>
      <c r="L118" s="15"/>
      <c r="M118" s="15"/>
      <c r="N118" s="15"/>
      <c r="O118" s="15"/>
      <c r="P118" s="15"/>
      <c r="Q118" s="15"/>
      <c r="R118" s="179" t="str">
        <f t="shared" si="5"/>
        <v/>
      </c>
      <c r="S118" s="179" t="str">
        <f t="shared" si="4"/>
        <v/>
      </c>
    </row>
    <row r="119" spans="1:19">
      <c r="A119" s="178">
        <v>114</v>
      </c>
      <c r="B119" s="16"/>
      <c r="C119" s="16"/>
      <c r="D119" s="16"/>
      <c r="E119" s="16"/>
      <c r="F119" s="16"/>
      <c r="G119" s="16"/>
      <c r="H119" s="16"/>
      <c r="I119" s="181" t="str">
        <f>IFERROR(IF(COUNT(E119:H119)=0,"",IF(COUNT(E119:H119)=1,VLOOKUP(E119,'附件一之1-開班數'!$A$6:$B$65,2,0),IF(COUNT(E119:H119)=2,VLOOKUP(E119,'附件一之1-開班數'!$A$6:$B$65,2,0)&amp;"、"&amp;VLOOKUP(F119,'附件一之1-開班數'!$A$6:$B$65,2,0),IF(COUNT(E119:H119)=3,VLOOKUP(E119,'附件一之1-開班數'!$A$6:$B$65,2,0)&amp;"、"&amp;VLOOKUP(F119,'附件一之1-開班數'!$A$6:$B$65,2,0)&amp;"、"&amp;VLOOKUP(G119,'附件一之1-開班數'!$A$6:$B$65,2,0),IF(COUNT(E119:H119)=4,VLOOKUP(E119,'附件一之1-開班數'!$A$6:$B$65,2,0)&amp;"、"&amp;VLOOKUP(F119,'附件一之1-開班數'!$A$6:$B$65,2,0)&amp;"、"&amp;VLOOKUP(G119,'附件一之1-開班數'!$A$6:$B$65,2,0))&amp;"、"&amp;VLOOKUP(H119,'附件一之1-開班數'!$A$6:$B$65,2,0))))),"有班級不存在,或跳格輸入")</f>
        <v/>
      </c>
      <c r="J119" s="16"/>
      <c r="K119" s="16"/>
      <c r="L119" s="15"/>
      <c r="M119" s="15"/>
      <c r="N119" s="15"/>
      <c r="O119" s="15"/>
      <c r="P119" s="15"/>
      <c r="Q119" s="15"/>
      <c r="R119" s="179" t="str">
        <f t="shared" si="5"/>
        <v/>
      </c>
      <c r="S119" s="179" t="str">
        <f t="shared" si="4"/>
        <v/>
      </c>
    </row>
    <row r="120" spans="1:19">
      <c r="A120" s="178">
        <v>115</v>
      </c>
      <c r="B120" s="16"/>
      <c r="C120" s="16"/>
      <c r="D120" s="16"/>
      <c r="E120" s="16"/>
      <c r="F120" s="16"/>
      <c r="G120" s="16"/>
      <c r="H120" s="16"/>
      <c r="I120" s="181" t="str">
        <f>IFERROR(IF(COUNT(E120:H120)=0,"",IF(COUNT(E120:H120)=1,VLOOKUP(E120,'附件一之1-開班數'!$A$6:$B$65,2,0),IF(COUNT(E120:H120)=2,VLOOKUP(E120,'附件一之1-開班數'!$A$6:$B$65,2,0)&amp;"、"&amp;VLOOKUP(F120,'附件一之1-開班數'!$A$6:$B$65,2,0),IF(COUNT(E120:H120)=3,VLOOKUP(E120,'附件一之1-開班數'!$A$6:$B$65,2,0)&amp;"、"&amp;VLOOKUP(F120,'附件一之1-開班數'!$A$6:$B$65,2,0)&amp;"、"&amp;VLOOKUP(G120,'附件一之1-開班數'!$A$6:$B$65,2,0),IF(COUNT(E120:H120)=4,VLOOKUP(E120,'附件一之1-開班數'!$A$6:$B$65,2,0)&amp;"、"&amp;VLOOKUP(F120,'附件一之1-開班數'!$A$6:$B$65,2,0)&amp;"、"&amp;VLOOKUP(G120,'附件一之1-開班數'!$A$6:$B$65,2,0))&amp;"、"&amp;VLOOKUP(H120,'附件一之1-開班數'!$A$6:$B$65,2,0))))),"有班級不存在,或跳格輸入")</f>
        <v/>
      </c>
      <c r="J120" s="16"/>
      <c r="K120" s="16"/>
      <c r="L120" s="15"/>
      <c r="M120" s="15"/>
      <c r="N120" s="15"/>
      <c r="O120" s="15"/>
      <c r="P120" s="15"/>
      <c r="Q120" s="15"/>
      <c r="R120" s="179" t="str">
        <f t="shared" si="5"/>
        <v/>
      </c>
      <c r="S120" s="179" t="str">
        <f t="shared" si="4"/>
        <v/>
      </c>
    </row>
    <row r="121" spans="1:19">
      <c r="A121" s="178">
        <v>116</v>
      </c>
      <c r="B121" s="16"/>
      <c r="C121" s="16"/>
      <c r="D121" s="16"/>
      <c r="E121" s="16"/>
      <c r="F121" s="16"/>
      <c r="G121" s="16"/>
      <c r="H121" s="16"/>
      <c r="I121" s="181" t="str">
        <f>IFERROR(IF(COUNT(E121:H121)=0,"",IF(COUNT(E121:H121)=1,VLOOKUP(E121,'附件一之1-開班數'!$A$6:$B$65,2,0),IF(COUNT(E121:H121)=2,VLOOKUP(E121,'附件一之1-開班數'!$A$6:$B$65,2,0)&amp;"、"&amp;VLOOKUP(F121,'附件一之1-開班數'!$A$6:$B$65,2,0),IF(COUNT(E121:H121)=3,VLOOKUP(E121,'附件一之1-開班數'!$A$6:$B$65,2,0)&amp;"、"&amp;VLOOKUP(F121,'附件一之1-開班數'!$A$6:$B$65,2,0)&amp;"、"&amp;VLOOKUP(G121,'附件一之1-開班數'!$A$6:$B$65,2,0),IF(COUNT(E121:H121)=4,VLOOKUP(E121,'附件一之1-開班數'!$A$6:$B$65,2,0)&amp;"、"&amp;VLOOKUP(F121,'附件一之1-開班數'!$A$6:$B$65,2,0)&amp;"、"&amp;VLOOKUP(G121,'附件一之1-開班數'!$A$6:$B$65,2,0))&amp;"、"&amp;VLOOKUP(H121,'附件一之1-開班數'!$A$6:$B$65,2,0))))),"有班級不存在,或跳格輸入")</f>
        <v/>
      </c>
      <c r="J121" s="16"/>
      <c r="K121" s="16"/>
      <c r="L121" s="15"/>
      <c r="M121" s="15"/>
      <c r="N121" s="15"/>
      <c r="O121" s="15"/>
      <c r="P121" s="15"/>
      <c r="Q121" s="15"/>
      <c r="R121" s="179" t="str">
        <f t="shared" si="5"/>
        <v/>
      </c>
      <c r="S121" s="179" t="str">
        <f t="shared" si="4"/>
        <v/>
      </c>
    </row>
    <row r="122" spans="1:19">
      <c r="A122" s="178">
        <v>117</v>
      </c>
      <c r="B122" s="16"/>
      <c r="C122" s="16"/>
      <c r="D122" s="16"/>
      <c r="E122" s="16"/>
      <c r="F122" s="16"/>
      <c r="G122" s="16"/>
      <c r="H122" s="16"/>
      <c r="I122" s="181" t="str">
        <f>IFERROR(IF(COUNT(E122:H122)=0,"",IF(COUNT(E122:H122)=1,VLOOKUP(E122,'附件一之1-開班數'!$A$6:$B$65,2,0),IF(COUNT(E122:H122)=2,VLOOKUP(E122,'附件一之1-開班數'!$A$6:$B$65,2,0)&amp;"、"&amp;VLOOKUP(F122,'附件一之1-開班數'!$A$6:$B$65,2,0),IF(COUNT(E122:H122)=3,VLOOKUP(E122,'附件一之1-開班數'!$A$6:$B$65,2,0)&amp;"、"&amp;VLOOKUP(F122,'附件一之1-開班數'!$A$6:$B$65,2,0)&amp;"、"&amp;VLOOKUP(G122,'附件一之1-開班數'!$A$6:$B$65,2,0),IF(COUNT(E122:H122)=4,VLOOKUP(E122,'附件一之1-開班數'!$A$6:$B$65,2,0)&amp;"、"&amp;VLOOKUP(F122,'附件一之1-開班數'!$A$6:$B$65,2,0)&amp;"、"&amp;VLOOKUP(G122,'附件一之1-開班數'!$A$6:$B$65,2,0))&amp;"、"&amp;VLOOKUP(H122,'附件一之1-開班數'!$A$6:$B$65,2,0))))),"有班級不存在,或跳格輸入")</f>
        <v/>
      </c>
      <c r="J122" s="16"/>
      <c r="K122" s="16"/>
      <c r="L122" s="15"/>
      <c r="M122" s="15"/>
      <c r="N122" s="15"/>
      <c r="O122" s="15"/>
      <c r="P122" s="15"/>
      <c r="Q122" s="15"/>
      <c r="R122" s="179" t="str">
        <f t="shared" si="5"/>
        <v/>
      </c>
      <c r="S122" s="179" t="str">
        <f t="shared" si="4"/>
        <v/>
      </c>
    </row>
    <row r="123" spans="1:19">
      <c r="A123" s="178">
        <v>118</v>
      </c>
      <c r="B123" s="16"/>
      <c r="C123" s="16"/>
      <c r="D123" s="16"/>
      <c r="E123" s="16"/>
      <c r="F123" s="16"/>
      <c r="G123" s="16"/>
      <c r="H123" s="16"/>
      <c r="I123" s="181" t="str">
        <f>IFERROR(IF(COUNT(E123:H123)=0,"",IF(COUNT(E123:H123)=1,VLOOKUP(E123,'附件一之1-開班數'!$A$6:$B$65,2,0),IF(COUNT(E123:H123)=2,VLOOKUP(E123,'附件一之1-開班數'!$A$6:$B$65,2,0)&amp;"、"&amp;VLOOKUP(F123,'附件一之1-開班數'!$A$6:$B$65,2,0),IF(COUNT(E123:H123)=3,VLOOKUP(E123,'附件一之1-開班數'!$A$6:$B$65,2,0)&amp;"、"&amp;VLOOKUP(F123,'附件一之1-開班數'!$A$6:$B$65,2,0)&amp;"、"&amp;VLOOKUP(G123,'附件一之1-開班數'!$A$6:$B$65,2,0),IF(COUNT(E123:H123)=4,VLOOKUP(E123,'附件一之1-開班數'!$A$6:$B$65,2,0)&amp;"、"&amp;VLOOKUP(F123,'附件一之1-開班數'!$A$6:$B$65,2,0)&amp;"、"&amp;VLOOKUP(G123,'附件一之1-開班數'!$A$6:$B$65,2,0))&amp;"、"&amp;VLOOKUP(H123,'附件一之1-開班數'!$A$6:$B$65,2,0))))),"有班級不存在,或跳格輸入")</f>
        <v/>
      </c>
      <c r="J123" s="16"/>
      <c r="K123" s="16"/>
      <c r="L123" s="15"/>
      <c r="M123" s="15"/>
      <c r="N123" s="15"/>
      <c r="O123" s="15"/>
      <c r="P123" s="15"/>
      <c r="Q123" s="15"/>
      <c r="R123" s="179" t="str">
        <f t="shared" si="5"/>
        <v/>
      </c>
      <c r="S123" s="179" t="str">
        <f t="shared" si="4"/>
        <v/>
      </c>
    </row>
    <row r="124" spans="1:19">
      <c r="A124" s="178">
        <v>119</v>
      </c>
      <c r="B124" s="16"/>
      <c r="C124" s="16"/>
      <c r="D124" s="16"/>
      <c r="E124" s="16"/>
      <c r="F124" s="16"/>
      <c r="G124" s="16"/>
      <c r="H124" s="16"/>
      <c r="I124" s="181" t="str">
        <f>IFERROR(IF(COUNT(E124:H124)=0,"",IF(COUNT(E124:H124)=1,VLOOKUP(E124,'附件一之1-開班數'!$A$6:$B$65,2,0),IF(COUNT(E124:H124)=2,VLOOKUP(E124,'附件一之1-開班數'!$A$6:$B$65,2,0)&amp;"、"&amp;VLOOKUP(F124,'附件一之1-開班數'!$A$6:$B$65,2,0),IF(COUNT(E124:H124)=3,VLOOKUP(E124,'附件一之1-開班數'!$A$6:$B$65,2,0)&amp;"、"&amp;VLOOKUP(F124,'附件一之1-開班數'!$A$6:$B$65,2,0)&amp;"、"&amp;VLOOKUP(G124,'附件一之1-開班數'!$A$6:$B$65,2,0),IF(COUNT(E124:H124)=4,VLOOKUP(E124,'附件一之1-開班數'!$A$6:$B$65,2,0)&amp;"、"&amp;VLOOKUP(F124,'附件一之1-開班數'!$A$6:$B$65,2,0)&amp;"、"&amp;VLOOKUP(G124,'附件一之1-開班數'!$A$6:$B$65,2,0))&amp;"、"&amp;VLOOKUP(H124,'附件一之1-開班數'!$A$6:$B$65,2,0))))),"有班級不存在,或跳格輸入")</f>
        <v/>
      </c>
      <c r="J124" s="16"/>
      <c r="K124" s="16"/>
      <c r="L124" s="15"/>
      <c r="M124" s="15"/>
      <c r="N124" s="15"/>
      <c r="O124" s="15"/>
      <c r="P124" s="15"/>
      <c r="Q124" s="15"/>
      <c r="R124" s="179" t="str">
        <f t="shared" si="5"/>
        <v/>
      </c>
      <c r="S124" s="179" t="str">
        <f t="shared" si="4"/>
        <v/>
      </c>
    </row>
    <row r="125" spans="1:19">
      <c r="A125" s="178">
        <v>120</v>
      </c>
      <c r="B125" s="16"/>
      <c r="C125" s="16"/>
      <c r="D125" s="16"/>
      <c r="E125" s="16"/>
      <c r="F125" s="16"/>
      <c r="G125" s="16"/>
      <c r="H125" s="16"/>
      <c r="I125" s="181" t="str">
        <f>IFERROR(IF(COUNT(E125:H125)=0,"",IF(COUNT(E125:H125)=1,VLOOKUP(E125,'附件一之1-開班數'!$A$6:$B$65,2,0),IF(COUNT(E125:H125)=2,VLOOKUP(E125,'附件一之1-開班數'!$A$6:$B$65,2,0)&amp;"、"&amp;VLOOKUP(F125,'附件一之1-開班數'!$A$6:$B$65,2,0),IF(COUNT(E125:H125)=3,VLOOKUP(E125,'附件一之1-開班數'!$A$6:$B$65,2,0)&amp;"、"&amp;VLOOKUP(F125,'附件一之1-開班數'!$A$6:$B$65,2,0)&amp;"、"&amp;VLOOKUP(G125,'附件一之1-開班數'!$A$6:$B$65,2,0),IF(COUNT(E125:H125)=4,VLOOKUP(E125,'附件一之1-開班數'!$A$6:$B$65,2,0)&amp;"、"&amp;VLOOKUP(F125,'附件一之1-開班數'!$A$6:$B$65,2,0)&amp;"、"&amp;VLOOKUP(G125,'附件一之1-開班數'!$A$6:$B$65,2,0))&amp;"、"&amp;VLOOKUP(H125,'附件一之1-開班數'!$A$6:$B$65,2,0))))),"有班級不存在,或跳格輸入")</f>
        <v/>
      </c>
      <c r="J125" s="16"/>
      <c r="K125" s="16"/>
      <c r="L125" s="15"/>
      <c r="M125" s="15"/>
      <c r="N125" s="15"/>
      <c r="O125" s="15"/>
      <c r="P125" s="15"/>
      <c r="Q125" s="15"/>
      <c r="R125" s="179" t="str">
        <f t="shared" si="5"/>
        <v/>
      </c>
      <c r="S125" s="179" t="str">
        <f t="shared" si="4"/>
        <v/>
      </c>
    </row>
    <row r="126" spans="1:19">
      <c r="A126" s="178">
        <v>121</v>
      </c>
      <c r="B126" s="16"/>
      <c r="C126" s="16"/>
      <c r="D126" s="16"/>
      <c r="E126" s="16"/>
      <c r="F126" s="16"/>
      <c r="G126" s="16"/>
      <c r="H126" s="16"/>
      <c r="I126" s="181" t="str">
        <f>IFERROR(IF(COUNT(E126:H126)=0,"",IF(COUNT(E126:H126)=1,VLOOKUP(E126,'附件一之1-開班數'!$A$6:$B$65,2,0),IF(COUNT(E126:H126)=2,VLOOKUP(E126,'附件一之1-開班數'!$A$6:$B$65,2,0)&amp;"、"&amp;VLOOKUP(F126,'附件一之1-開班數'!$A$6:$B$65,2,0),IF(COUNT(E126:H126)=3,VLOOKUP(E126,'附件一之1-開班數'!$A$6:$B$65,2,0)&amp;"、"&amp;VLOOKUP(F126,'附件一之1-開班數'!$A$6:$B$65,2,0)&amp;"、"&amp;VLOOKUP(G126,'附件一之1-開班數'!$A$6:$B$65,2,0),IF(COUNT(E126:H126)=4,VLOOKUP(E126,'附件一之1-開班數'!$A$6:$B$65,2,0)&amp;"、"&amp;VLOOKUP(F126,'附件一之1-開班數'!$A$6:$B$65,2,0)&amp;"、"&amp;VLOOKUP(G126,'附件一之1-開班數'!$A$6:$B$65,2,0))&amp;"、"&amp;VLOOKUP(H126,'附件一之1-開班數'!$A$6:$B$65,2,0))))),"有班級不存在,或跳格輸入")</f>
        <v/>
      </c>
      <c r="J126" s="16"/>
      <c r="K126" s="16"/>
      <c r="L126" s="15"/>
      <c r="M126" s="15"/>
      <c r="N126" s="15"/>
      <c r="O126" s="15"/>
      <c r="P126" s="15"/>
      <c r="Q126" s="15"/>
      <c r="R126" s="179" t="str">
        <f t="shared" si="5"/>
        <v/>
      </c>
      <c r="S126" s="179" t="str">
        <f t="shared" si="4"/>
        <v/>
      </c>
    </row>
    <row r="127" spans="1:19">
      <c r="A127" s="178">
        <v>122</v>
      </c>
      <c r="B127" s="16"/>
      <c r="C127" s="16"/>
      <c r="D127" s="16"/>
      <c r="E127" s="16"/>
      <c r="F127" s="16"/>
      <c r="G127" s="16"/>
      <c r="H127" s="16"/>
      <c r="I127" s="181" t="str">
        <f>IFERROR(IF(COUNT(E127:H127)=0,"",IF(COUNT(E127:H127)=1,VLOOKUP(E127,'附件一之1-開班數'!$A$6:$B$65,2,0),IF(COUNT(E127:H127)=2,VLOOKUP(E127,'附件一之1-開班數'!$A$6:$B$65,2,0)&amp;"、"&amp;VLOOKUP(F127,'附件一之1-開班數'!$A$6:$B$65,2,0),IF(COUNT(E127:H127)=3,VLOOKUP(E127,'附件一之1-開班數'!$A$6:$B$65,2,0)&amp;"、"&amp;VLOOKUP(F127,'附件一之1-開班數'!$A$6:$B$65,2,0)&amp;"、"&amp;VLOOKUP(G127,'附件一之1-開班數'!$A$6:$B$65,2,0),IF(COUNT(E127:H127)=4,VLOOKUP(E127,'附件一之1-開班數'!$A$6:$B$65,2,0)&amp;"、"&amp;VLOOKUP(F127,'附件一之1-開班數'!$A$6:$B$65,2,0)&amp;"、"&amp;VLOOKUP(G127,'附件一之1-開班數'!$A$6:$B$65,2,0))&amp;"、"&amp;VLOOKUP(H127,'附件一之1-開班數'!$A$6:$B$65,2,0))))),"有班級不存在,或跳格輸入")</f>
        <v/>
      </c>
      <c r="J127" s="16"/>
      <c r="K127" s="16"/>
      <c r="L127" s="15"/>
      <c r="M127" s="15"/>
      <c r="N127" s="15"/>
      <c r="O127" s="15"/>
      <c r="P127" s="15"/>
      <c r="Q127" s="15"/>
      <c r="R127" s="179" t="str">
        <f t="shared" si="5"/>
        <v/>
      </c>
      <c r="S127" s="179" t="str">
        <f t="shared" si="4"/>
        <v/>
      </c>
    </row>
    <row r="128" spans="1:19">
      <c r="A128" s="178">
        <v>123</v>
      </c>
      <c r="B128" s="16"/>
      <c r="C128" s="16"/>
      <c r="D128" s="16"/>
      <c r="E128" s="16"/>
      <c r="F128" s="16"/>
      <c r="G128" s="16"/>
      <c r="H128" s="16"/>
      <c r="I128" s="181" t="str">
        <f>IFERROR(IF(COUNT(E128:H128)=0,"",IF(COUNT(E128:H128)=1,VLOOKUP(E128,'附件一之1-開班數'!$A$6:$B$65,2,0),IF(COUNT(E128:H128)=2,VLOOKUP(E128,'附件一之1-開班數'!$A$6:$B$65,2,0)&amp;"、"&amp;VLOOKUP(F128,'附件一之1-開班數'!$A$6:$B$65,2,0),IF(COUNT(E128:H128)=3,VLOOKUP(E128,'附件一之1-開班數'!$A$6:$B$65,2,0)&amp;"、"&amp;VLOOKUP(F128,'附件一之1-開班數'!$A$6:$B$65,2,0)&amp;"、"&amp;VLOOKUP(G128,'附件一之1-開班數'!$A$6:$B$65,2,0),IF(COUNT(E128:H128)=4,VLOOKUP(E128,'附件一之1-開班數'!$A$6:$B$65,2,0)&amp;"、"&amp;VLOOKUP(F128,'附件一之1-開班數'!$A$6:$B$65,2,0)&amp;"、"&amp;VLOOKUP(G128,'附件一之1-開班數'!$A$6:$B$65,2,0))&amp;"、"&amp;VLOOKUP(H128,'附件一之1-開班數'!$A$6:$B$65,2,0))))),"有班級不存在,或跳格輸入")</f>
        <v/>
      </c>
      <c r="J128" s="16"/>
      <c r="K128" s="16"/>
      <c r="L128" s="15"/>
      <c r="M128" s="15"/>
      <c r="N128" s="15"/>
      <c r="O128" s="15"/>
      <c r="P128" s="15"/>
      <c r="Q128" s="15"/>
      <c r="R128" s="179" t="str">
        <f t="shared" si="5"/>
        <v/>
      </c>
      <c r="S128" s="179" t="str">
        <f t="shared" si="4"/>
        <v/>
      </c>
    </row>
    <row r="129" spans="1:19">
      <c r="A129" s="178">
        <v>124</v>
      </c>
      <c r="B129" s="16"/>
      <c r="C129" s="16"/>
      <c r="D129" s="16"/>
      <c r="E129" s="16"/>
      <c r="F129" s="16"/>
      <c r="G129" s="16"/>
      <c r="H129" s="16"/>
      <c r="I129" s="181" t="str">
        <f>IFERROR(IF(COUNT(E129:H129)=0,"",IF(COUNT(E129:H129)=1,VLOOKUP(E129,'附件一之1-開班數'!$A$6:$B$65,2,0),IF(COUNT(E129:H129)=2,VLOOKUP(E129,'附件一之1-開班數'!$A$6:$B$65,2,0)&amp;"、"&amp;VLOOKUP(F129,'附件一之1-開班數'!$A$6:$B$65,2,0),IF(COUNT(E129:H129)=3,VLOOKUP(E129,'附件一之1-開班數'!$A$6:$B$65,2,0)&amp;"、"&amp;VLOOKUP(F129,'附件一之1-開班數'!$A$6:$B$65,2,0)&amp;"、"&amp;VLOOKUP(G129,'附件一之1-開班數'!$A$6:$B$65,2,0),IF(COUNT(E129:H129)=4,VLOOKUP(E129,'附件一之1-開班數'!$A$6:$B$65,2,0)&amp;"、"&amp;VLOOKUP(F129,'附件一之1-開班數'!$A$6:$B$65,2,0)&amp;"、"&amp;VLOOKUP(G129,'附件一之1-開班數'!$A$6:$B$65,2,0))&amp;"、"&amp;VLOOKUP(H129,'附件一之1-開班數'!$A$6:$B$65,2,0))))),"有班級不存在,或跳格輸入")</f>
        <v/>
      </c>
      <c r="J129" s="16"/>
      <c r="K129" s="16"/>
      <c r="L129" s="15"/>
      <c r="M129" s="15"/>
      <c r="N129" s="15"/>
      <c r="O129" s="15"/>
      <c r="P129" s="15"/>
      <c r="Q129" s="15"/>
      <c r="R129" s="179" t="str">
        <f t="shared" si="5"/>
        <v/>
      </c>
      <c r="S129" s="179" t="str">
        <f t="shared" si="4"/>
        <v/>
      </c>
    </row>
    <row r="130" spans="1:19">
      <c r="A130" s="178">
        <v>125</v>
      </c>
      <c r="B130" s="16"/>
      <c r="C130" s="16"/>
      <c r="D130" s="16"/>
      <c r="E130" s="16"/>
      <c r="F130" s="16"/>
      <c r="G130" s="16"/>
      <c r="H130" s="16"/>
      <c r="I130" s="181" t="str">
        <f>IFERROR(IF(COUNT(E130:H130)=0,"",IF(COUNT(E130:H130)=1,VLOOKUP(E130,'附件一之1-開班數'!$A$6:$B$65,2,0),IF(COUNT(E130:H130)=2,VLOOKUP(E130,'附件一之1-開班數'!$A$6:$B$65,2,0)&amp;"、"&amp;VLOOKUP(F130,'附件一之1-開班數'!$A$6:$B$65,2,0),IF(COUNT(E130:H130)=3,VLOOKUP(E130,'附件一之1-開班數'!$A$6:$B$65,2,0)&amp;"、"&amp;VLOOKUP(F130,'附件一之1-開班數'!$A$6:$B$65,2,0)&amp;"、"&amp;VLOOKUP(G130,'附件一之1-開班數'!$A$6:$B$65,2,0),IF(COUNT(E130:H130)=4,VLOOKUP(E130,'附件一之1-開班數'!$A$6:$B$65,2,0)&amp;"、"&amp;VLOOKUP(F130,'附件一之1-開班數'!$A$6:$B$65,2,0)&amp;"、"&amp;VLOOKUP(G130,'附件一之1-開班數'!$A$6:$B$65,2,0))&amp;"、"&amp;VLOOKUP(H130,'附件一之1-開班數'!$A$6:$B$65,2,0))))),"有班級不存在,或跳格輸入")</f>
        <v/>
      </c>
      <c r="J130" s="16"/>
      <c r="K130" s="16"/>
      <c r="L130" s="15"/>
      <c r="M130" s="15"/>
      <c r="N130" s="15"/>
      <c r="O130" s="15"/>
      <c r="P130" s="15"/>
      <c r="Q130" s="15"/>
      <c r="R130" s="179" t="str">
        <f t="shared" si="5"/>
        <v/>
      </c>
      <c r="S130" s="179" t="str">
        <f t="shared" si="4"/>
        <v/>
      </c>
    </row>
    <row r="131" spans="1:19">
      <c r="A131" s="178">
        <v>126</v>
      </c>
      <c r="B131" s="16"/>
      <c r="C131" s="16"/>
      <c r="D131" s="16"/>
      <c r="E131" s="16"/>
      <c r="F131" s="16"/>
      <c r="G131" s="16"/>
      <c r="H131" s="16"/>
      <c r="I131" s="181" t="str">
        <f>IFERROR(IF(COUNT(E131:H131)=0,"",IF(COUNT(E131:H131)=1,VLOOKUP(E131,'附件一之1-開班數'!$A$6:$B$65,2,0),IF(COUNT(E131:H131)=2,VLOOKUP(E131,'附件一之1-開班數'!$A$6:$B$65,2,0)&amp;"、"&amp;VLOOKUP(F131,'附件一之1-開班數'!$A$6:$B$65,2,0),IF(COUNT(E131:H131)=3,VLOOKUP(E131,'附件一之1-開班數'!$A$6:$B$65,2,0)&amp;"、"&amp;VLOOKUP(F131,'附件一之1-開班數'!$A$6:$B$65,2,0)&amp;"、"&amp;VLOOKUP(G131,'附件一之1-開班數'!$A$6:$B$65,2,0),IF(COUNT(E131:H131)=4,VLOOKUP(E131,'附件一之1-開班數'!$A$6:$B$65,2,0)&amp;"、"&amp;VLOOKUP(F131,'附件一之1-開班數'!$A$6:$B$65,2,0)&amp;"、"&amp;VLOOKUP(G131,'附件一之1-開班數'!$A$6:$B$65,2,0))&amp;"、"&amp;VLOOKUP(H131,'附件一之1-開班數'!$A$6:$B$65,2,0))))),"有班級不存在,或跳格輸入")</f>
        <v/>
      </c>
      <c r="J131" s="16"/>
      <c r="K131" s="16"/>
      <c r="L131" s="15"/>
      <c r="M131" s="15"/>
      <c r="N131" s="15"/>
      <c r="O131" s="15"/>
      <c r="P131" s="15"/>
      <c r="Q131" s="15"/>
      <c r="R131" s="179" t="str">
        <f t="shared" si="5"/>
        <v/>
      </c>
      <c r="S131" s="179" t="str">
        <f t="shared" si="4"/>
        <v/>
      </c>
    </row>
    <row r="132" spans="1:19">
      <c r="A132" s="178">
        <v>127</v>
      </c>
      <c r="B132" s="16"/>
      <c r="C132" s="16"/>
      <c r="D132" s="16"/>
      <c r="E132" s="16"/>
      <c r="F132" s="16"/>
      <c r="G132" s="16"/>
      <c r="H132" s="16"/>
      <c r="I132" s="181" t="str">
        <f>IFERROR(IF(COUNT(E132:H132)=0,"",IF(COUNT(E132:H132)=1,VLOOKUP(E132,'附件一之1-開班數'!$A$6:$B$65,2,0),IF(COUNT(E132:H132)=2,VLOOKUP(E132,'附件一之1-開班數'!$A$6:$B$65,2,0)&amp;"、"&amp;VLOOKUP(F132,'附件一之1-開班數'!$A$6:$B$65,2,0),IF(COUNT(E132:H132)=3,VLOOKUP(E132,'附件一之1-開班數'!$A$6:$B$65,2,0)&amp;"、"&amp;VLOOKUP(F132,'附件一之1-開班數'!$A$6:$B$65,2,0)&amp;"、"&amp;VLOOKUP(G132,'附件一之1-開班數'!$A$6:$B$65,2,0),IF(COUNT(E132:H132)=4,VLOOKUP(E132,'附件一之1-開班數'!$A$6:$B$65,2,0)&amp;"、"&amp;VLOOKUP(F132,'附件一之1-開班數'!$A$6:$B$65,2,0)&amp;"、"&amp;VLOOKUP(G132,'附件一之1-開班數'!$A$6:$B$65,2,0))&amp;"、"&amp;VLOOKUP(H132,'附件一之1-開班數'!$A$6:$B$65,2,0))))),"有班級不存在,或跳格輸入")</f>
        <v/>
      </c>
      <c r="J132" s="16"/>
      <c r="K132" s="16"/>
      <c r="L132" s="15"/>
      <c r="M132" s="15"/>
      <c r="N132" s="15"/>
      <c r="O132" s="15"/>
      <c r="P132" s="15"/>
      <c r="Q132" s="15"/>
      <c r="R132" s="179" t="str">
        <f t="shared" si="5"/>
        <v/>
      </c>
      <c r="S132" s="179" t="str">
        <f t="shared" si="4"/>
        <v/>
      </c>
    </row>
    <row r="133" spans="1:19">
      <c r="A133" s="178">
        <v>128</v>
      </c>
      <c r="B133" s="16"/>
      <c r="C133" s="16"/>
      <c r="D133" s="16"/>
      <c r="E133" s="16"/>
      <c r="F133" s="16"/>
      <c r="G133" s="16"/>
      <c r="H133" s="16"/>
      <c r="I133" s="181" t="str">
        <f>IFERROR(IF(COUNT(E133:H133)=0,"",IF(COUNT(E133:H133)=1,VLOOKUP(E133,'附件一之1-開班數'!$A$6:$B$65,2,0),IF(COUNT(E133:H133)=2,VLOOKUP(E133,'附件一之1-開班數'!$A$6:$B$65,2,0)&amp;"、"&amp;VLOOKUP(F133,'附件一之1-開班數'!$A$6:$B$65,2,0),IF(COUNT(E133:H133)=3,VLOOKUP(E133,'附件一之1-開班數'!$A$6:$B$65,2,0)&amp;"、"&amp;VLOOKUP(F133,'附件一之1-開班數'!$A$6:$B$65,2,0)&amp;"、"&amp;VLOOKUP(G133,'附件一之1-開班數'!$A$6:$B$65,2,0),IF(COUNT(E133:H133)=4,VLOOKUP(E133,'附件一之1-開班數'!$A$6:$B$65,2,0)&amp;"、"&amp;VLOOKUP(F133,'附件一之1-開班數'!$A$6:$B$65,2,0)&amp;"、"&amp;VLOOKUP(G133,'附件一之1-開班數'!$A$6:$B$65,2,0))&amp;"、"&amp;VLOOKUP(H133,'附件一之1-開班數'!$A$6:$B$65,2,0))))),"有班級不存在,或跳格輸入")</f>
        <v/>
      </c>
      <c r="J133" s="16"/>
      <c r="K133" s="16"/>
      <c r="L133" s="15"/>
      <c r="M133" s="15"/>
      <c r="N133" s="15"/>
      <c r="O133" s="15"/>
      <c r="P133" s="15"/>
      <c r="Q133" s="15"/>
      <c r="R133" s="179" t="str">
        <f t="shared" si="5"/>
        <v/>
      </c>
      <c r="S133" s="179" t="str">
        <f t="shared" si="4"/>
        <v/>
      </c>
    </row>
    <row r="134" spans="1:19">
      <c r="A134" s="178">
        <v>129</v>
      </c>
      <c r="B134" s="16"/>
      <c r="C134" s="16"/>
      <c r="D134" s="16"/>
      <c r="E134" s="16"/>
      <c r="F134" s="16"/>
      <c r="G134" s="16"/>
      <c r="H134" s="16"/>
      <c r="I134" s="181" t="str">
        <f>IFERROR(IF(COUNT(E134:H134)=0,"",IF(COUNT(E134:H134)=1,VLOOKUP(E134,'附件一之1-開班數'!$A$6:$B$65,2,0),IF(COUNT(E134:H134)=2,VLOOKUP(E134,'附件一之1-開班數'!$A$6:$B$65,2,0)&amp;"、"&amp;VLOOKUP(F134,'附件一之1-開班數'!$A$6:$B$65,2,0),IF(COUNT(E134:H134)=3,VLOOKUP(E134,'附件一之1-開班數'!$A$6:$B$65,2,0)&amp;"、"&amp;VLOOKUP(F134,'附件一之1-開班數'!$A$6:$B$65,2,0)&amp;"、"&amp;VLOOKUP(G134,'附件一之1-開班數'!$A$6:$B$65,2,0),IF(COUNT(E134:H134)=4,VLOOKUP(E134,'附件一之1-開班數'!$A$6:$B$65,2,0)&amp;"、"&amp;VLOOKUP(F134,'附件一之1-開班數'!$A$6:$B$65,2,0)&amp;"、"&amp;VLOOKUP(G134,'附件一之1-開班數'!$A$6:$B$65,2,0))&amp;"、"&amp;VLOOKUP(H134,'附件一之1-開班數'!$A$6:$B$65,2,0))))),"有班級不存在,或跳格輸入")</f>
        <v/>
      </c>
      <c r="J134" s="16"/>
      <c r="K134" s="16"/>
      <c r="L134" s="15"/>
      <c r="M134" s="15"/>
      <c r="N134" s="15"/>
      <c r="O134" s="15"/>
      <c r="P134" s="15"/>
      <c r="Q134" s="15"/>
      <c r="R134" s="179" t="str">
        <f t="shared" si="5"/>
        <v/>
      </c>
      <c r="S134" s="179" t="str">
        <f t="shared" ref="S134:S197" si="6">IF(D134="","",SUM(L134:P134))</f>
        <v/>
      </c>
    </row>
    <row r="135" spans="1:19">
      <c r="A135" s="178">
        <v>130</v>
      </c>
      <c r="B135" s="16"/>
      <c r="C135" s="16"/>
      <c r="D135" s="16"/>
      <c r="E135" s="16"/>
      <c r="F135" s="16"/>
      <c r="G135" s="16"/>
      <c r="H135" s="16"/>
      <c r="I135" s="181" t="str">
        <f>IFERROR(IF(COUNT(E135:H135)=0,"",IF(COUNT(E135:H135)=1,VLOOKUP(E135,'附件一之1-開班數'!$A$6:$B$65,2,0),IF(COUNT(E135:H135)=2,VLOOKUP(E135,'附件一之1-開班數'!$A$6:$B$65,2,0)&amp;"、"&amp;VLOOKUP(F135,'附件一之1-開班數'!$A$6:$B$65,2,0),IF(COUNT(E135:H135)=3,VLOOKUP(E135,'附件一之1-開班數'!$A$6:$B$65,2,0)&amp;"、"&amp;VLOOKUP(F135,'附件一之1-開班數'!$A$6:$B$65,2,0)&amp;"、"&amp;VLOOKUP(G135,'附件一之1-開班數'!$A$6:$B$65,2,0),IF(COUNT(E135:H135)=4,VLOOKUP(E135,'附件一之1-開班數'!$A$6:$B$65,2,0)&amp;"、"&amp;VLOOKUP(F135,'附件一之1-開班數'!$A$6:$B$65,2,0)&amp;"、"&amp;VLOOKUP(G135,'附件一之1-開班數'!$A$6:$B$65,2,0))&amp;"、"&amp;VLOOKUP(H135,'附件一之1-開班數'!$A$6:$B$65,2,0))))),"有班級不存在,或跳格輸入")</f>
        <v/>
      </c>
      <c r="J135" s="16"/>
      <c r="K135" s="16"/>
      <c r="L135" s="15"/>
      <c r="M135" s="15"/>
      <c r="N135" s="15"/>
      <c r="O135" s="15"/>
      <c r="P135" s="15"/>
      <c r="Q135" s="15"/>
      <c r="R135" s="179" t="str">
        <f t="shared" si="5"/>
        <v/>
      </c>
      <c r="S135" s="179" t="str">
        <f t="shared" si="6"/>
        <v/>
      </c>
    </row>
    <row r="136" spans="1:19">
      <c r="A136" s="178">
        <v>131</v>
      </c>
      <c r="B136" s="16"/>
      <c r="C136" s="16"/>
      <c r="D136" s="16"/>
      <c r="E136" s="16"/>
      <c r="F136" s="16"/>
      <c r="G136" s="16"/>
      <c r="H136" s="16"/>
      <c r="I136" s="181" t="str">
        <f>IFERROR(IF(COUNT(E136:H136)=0,"",IF(COUNT(E136:H136)=1,VLOOKUP(E136,'附件一之1-開班數'!$A$6:$B$65,2,0),IF(COUNT(E136:H136)=2,VLOOKUP(E136,'附件一之1-開班數'!$A$6:$B$65,2,0)&amp;"、"&amp;VLOOKUP(F136,'附件一之1-開班數'!$A$6:$B$65,2,0),IF(COUNT(E136:H136)=3,VLOOKUP(E136,'附件一之1-開班數'!$A$6:$B$65,2,0)&amp;"、"&amp;VLOOKUP(F136,'附件一之1-開班數'!$A$6:$B$65,2,0)&amp;"、"&amp;VLOOKUP(G136,'附件一之1-開班數'!$A$6:$B$65,2,0),IF(COUNT(E136:H136)=4,VLOOKUP(E136,'附件一之1-開班數'!$A$6:$B$65,2,0)&amp;"、"&amp;VLOOKUP(F136,'附件一之1-開班數'!$A$6:$B$65,2,0)&amp;"、"&amp;VLOOKUP(G136,'附件一之1-開班數'!$A$6:$B$65,2,0))&amp;"、"&amp;VLOOKUP(H136,'附件一之1-開班數'!$A$6:$B$65,2,0))))),"有班級不存在,或跳格輸入")</f>
        <v/>
      </c>
      <c r="J136" s="16"/>
      <c r="K136" s="16"/>
      <c r="L136" s="15"/>
      <c r="M136" s="15"/>
      <c r="N136" s="15"/>
      <c r="O136" s="15"/>
      <c r="P136" s="15"/>
      <c r="Q136" s="15"/>
      <c r="R136" s="179" t="str">
        <f t="shared" si="5"/>
        <v/>
      </c>
      <c r="S136" s="179" t="str">
        <f t="shared" si="6"/>
        <v/>
      </c>
    </row>
    <row r="137" spans="1:19">
      <c r="A137" s="178">
        <v>132</v>
      </c>
      <c r="B137" s="16"/>
      <c r="C137" s="16"/>
      <c r="D137" s="16"/>
      <c r="E137" s="16"/>
      <c r="F137" s="16"/>
      <c r="G137" s="16"/>
      <c r="H137" s="16"/>
      <c r="I137" s="181" t="str">
        <f>IFERROR(IF(COUNT(E137:H137)=0,"",IF(COUNT(E137:H137)=1,VLOOKUP(E137,'附件一之1-開班數'!$A$6:$B$65,2,0),IF(COUNT(E137:H137)=2,VLOOKUP(E137,'附件一之1-開班數'!$A$6:$B$65,2,0)&amp;"、"&amp;VLOOKUP(F137,'附件一之1-開班數'!$A$6:$B$65,2,0),IF(COUNT(E137:H137)=3,VLOOKUP(E137,'附件一之1-開班數'!$A$6:$B$65,2,0)&amp;"、"&amp;VLOOKUP(F137,'附件一之1-開班數'!$A$6:$B$65,2,0)&amp;"、"&amp;VLOOKUP(G137,'附件一之1-開班數'!$A$6:$B$65,2,0),IF(COUNT(E137:H137)=4,VLOOKUP(E137,'附件一之1-開班數'!$A$6:$B$65,2,0)&amp;"、"&amp;VLOOKUP(F137,'附件一之1-開班數'!$A$6:$B$65,2,0)&amp;"、"&amp;VLOOKUP(G137,'附件一之1-開班數'!$A$6:$B$65,2,0))&amp;"、"&amp;VLOOKUP(H137,'附件一之1-開班數'!$A$6:$B$65,2,0))))),"有班級不存在,或跳格輸入")</f>
        <v/>
      </c>
      <c r="J137" s="16"/>
      <c r="K137" s="16"/>
      <c r="L137" s="15"/>
      <c r="M137" s="15"/>
      <c r="N137" s="15"/>
      <c r="O137" s="15"/>
      <c r="P137" s="15"/>
      <c r="Q137" s="15"/>
      <c r="R137" s="179" t="str">
        <f t="shared" si="5"/>
        <v/>
      </c>
      <c r="S137" s="179" t="str">
        <f t="shared" si="6"/>
        <v/>
      </c>
    </row>
    <row r="138" spans="1:19">
      <c r="A138" s="178">
        <v>133</v>
      </c>
      <c r="B138" s="16"/>
      <c r="C138" s="16"/>
      <c r="D138" s="16"/>
      <c r="E138" s="16"/>
      <c r="F138" s="16"/>
      <c r="G138" s="16"/>
      <c r="H138" s="16"/>
      <c r="I138" s="181" t="str">
        <f>IFERROR(IF(COUNT(E138:H138)=0,"",IF(COUNT(E138:H138)=1,VLOOKUP(E138,'附件一之1-開班數'!$A$6:$B$65,2,0),IF(COUNT(E138:H138)=2,VLOOKUP(E138,'附件一之1-開班數'!$A$6:$B$65,2,0)&amp;"、"&amp;VLOOKUP(F138,'附件一之1-開班數'!$A$6:$B$65,2,0),IF(COUNT(E138:H138)=3,VLOOKUP(E138,'附件一之1-開班數'!$A$6:$B$65,2,0)&amp;"、"&amp;VLOOKUP(F138,'附件一之1-開班數'!$A$6:$B$65,2,0)&amp;"、"&amp;VLOOKUP(G138,'附件一之1-開班數'!$A$6:$B$65,2,0),IF(COUNT(E138:H138)=4,VLOOKUP(E138,'附件一之1-開班數'!$A$6:$B$65,2,0)&amp;"、"&amp;VLOOKUP(F138,'附件一之1-開班數'!$A$6:$B$65,2,0)&amp;"、"&amp;VLOOKUP(G138,'附件一之1-開班數'!$A$6:$B$65,2,0))&amp;"、"&amp;VLOOKUP(H138,'附件一之1-開班數'!$A$6:$B$65,2,0))))),"有班級不存在,或跳格輸入")</f>
        <v/>
      </c>
      <c r="J138" s="16"/>
      <c r="K138" s="16"/>
      <c r="L138" s="15"/>
      <c r="M138" s="15"/>
      <c r="N138" s="15"/>
      <c r="O138" s="15"/>
      <c r="P138" s="15"/>
      <c r="Q138" s="15"/>
      <c r="R138" s="179" t="str">
        <f t="shared" si="5"/>
        <v/>
      </c>
      <c r="S138" s="179" t="str">
        <f t="shared" si="6"/>
        <v/>
      </c>
    </row>
    <row r="139" spans="1:19">
      <c r="A139" s="178">
        <v>134</v>
      </c>
      <c r="B139" s="16"/>
      <c r="C139" s="16"/>
      <c r="D139" s="16"/>
      <c r="E139" s="16"/>
      <c r="F139" s="16"/>
      <c r="G139" s="16"/>
      <c r="H139" s="16"/>
      <c r="I139" s="181" t="str">
        <f>IFERROR(IF(COUNT(E139:H139)=0,"",IF(COUNT(E139:H139)=1,VLOOKUP(E139,'附件一之1-開班數'!$A$6:$B$65,2,0),IF(COUNT(E139:H139)=2,VLOOKUP(E139,'附件一之1-開班數'!$A$6:$B$65,2,0)&amp;"、"&amp;VLOOKUP(F139,'附件一之1-開班數'!$A$6:$B$65,2,0),IF(COUNT(E139:H139)=3,VLOOKUP(E139,'附件一之1-開班數'!$A$6:$B$65,2,0)&amp;"、"&amp;VLOOKUP(F139,'附件一之1-開班數'!$A$6:$B$65,2,0)&amp;"、"&amp;VLOOKUP(G139,'附件一之1-開班數'!$A$6:$B$65,2,0),IF(COUNT(E139:H139)=4,VLOOKUP(E139,'附件一之1-開班數'!$A$6:$B$65,2,0)&amp;"、"&amp;VLOOKUP(F139,'附件一之1-開班數'!$A$6:$B$65,2,0)&amp;"、"&amp;VLOOKUP(G139,'附件一之1-開班數'!$A$6:$B$65,2,0))&amp;"、"&amp;VLOOKUP(H139,'附件一之1-開班數'!$A$6:$B$65,2,0))))),"有班級不存在,或跳格輸入")</f>
        <v/>
      </c>
      <c r="J139" s="16"/>
      <c r="K139" s="16"/>
      <c r="L139" s="15"/>
      <c r="M139" s="15"/>
      <c r="N139" s="15"/>
      <c r="O139" s="15"/>
      <c r="P139" s="15"/>
      <c r="Q139" s="15"/>
      <c r="R139" s="179" t="str">
        <f t="shared" ref="R139:R202" si="7">IF(D139="","",SUM(J139:K139))</f>
        <v/>
      </c>
      <c r="S139" s="179" t="str">
        <f t="shared" si="6"/>
        <v/>
      </c>
    </row>
    <row r="140" spans="1:19">
      <c r="A140" s="178">
        <v>135</v>
      </c>
      <c r="B140" s="16"/>
      <c r="C140" s="16"/>
      <c r="D140" s="16"/>
      <c r="E140" s="16"/>
      <c r="F140" s="16"/>
      <c r="G140" s="16"/>
      <c r="H140" s="16"/>
      <c r="I140" s="181" t="str">
        <f>IFERROR(IF(COUNT(E140:H140)=0,"",IF(COUNT(E140:H140)=1,VLOOKUP(E140,'附件一之1-開班數'!$A$6:$B$65,2,0),IF(COUNT(E140:H140)=2,VLOOKUP(E140,'附件一之1-開班數'!$A$6:$B$65,2,0)&amp;"、"&amp;VLOOKUP(F140,'附件一之1-開班數'!$A$6:$B$65,2,0),IF(COUNT(E140:H140)=3,VLOOKUP(E140,'附件一之1-開班數'!$A$6:$B$65,2,0)&amp;"、"&amp;VLOOKUP(F140,'附件一之1-開班數'!$A$6:$B$65,2,0)&amp;"、"&amp;VLOOKUP(G140,'附件一之1-開班數'!$A$6:$B$65,2,0),IF(COUNT(E140:H140)=4,VLOOKUP(E140,'附件一之1-開班數'!$A$6:$B$65,2,0)&amp;"、"&amp;VLOOKUP(F140,'附件一之1-開班數'!$A$6:$B$65,2,0)&amp;"、"&amp;VLOOKUP(G140,'附件一之1-開班數'!$A$6:$B$65,2,0))&amp;"、"&amp;VLOOKUP(H140,'附件一之1-開班數'!$A$6:$B$65,2,0))))),"有班級不存在,或跳格輸入")</f>
        <v/>
      </c>
      <c r="J140" s="16"/>
      <c r="K140" s="16"/>
      <c r="L140" s="15"/>
      <c r="M140" s="15"/>
      <c r="N140" s="15"/>
      <c r="O140" s="15"/>
      <c r="P140" s="15"/>
      <c r="Q140" s="15"/>
      <c r="R140" s="179" t="str">
        <f t="shared" si="7"/>
        <v/>
      </c>
      <c r="S140" s="179" t="str">
        <f t="shared" si="6"/>
        <v/>
      </c>
    </row>
    <row r="141" spans="1:19">
      <c r="A141" s="178">
        <v>136</v>
      </c>
      <c r="B141" s="16"/>
      <c r="C141" s="16"/>
      <c r="D141" s="16"/>
      <c r="E141" s="16"/>
      <c r="F141" s="16"/>
      <c r="G141" s="16"/>
      <c r="H141" s="16"/>
      <c r="I141" s="181" t="str">
        <f>IFERROR(IF(COUNT(E141:H141)=0,"",IF(COUNT(E141:H141)=1,VLOOKUP(E141,'附件一之1-開班數'!$A$6:$B$65,2,0),IF(COUNT(E141:H141)=2,VLOOKUP(E141,'附件一之1-開班數'!$A$6:$B$65,2,0)&amp;"、"&amp;VLOOKUP(F141,'附件一之1-開班數'!$A$6:$B$65,2,0),IF(COUNT(E141:H141)=3,VLOOKUP(E141,'附件一之1-開班數'!$A$6:$B$65,2,0)&amp;"、"&amp;VLOOKUP(F141,'附件一之1-開班數'!$A$6:$B$65,2,0)&amp;"、"&amp;VLOOKUP(G141,'附件一之1-開班數'!$A$6:$B$65,2,0),IF(COUNT(E141:H141)=4,VLOOKUP(E141,'附件一之1-開班數'!$A$6:$B$65,2,0)&amp;"、"&amp;VLOOKUP(F141,'附件一之1-開班數'!$A$6:$B$65,2,0)&amp;"、"&amp;VLOOKUP(G141,'附件一之1-開班數'!$A$6:$B$65,2,0))&amp;"、"&amp;VLOOKUP(H141,'附件一之1-開班數'!$A$6:$B$65,2,0))))),"有班級不存在,或跳格輸入")</f>
        <v/>
      </c>
      <c r="J141" s="16"/>
      <c r="K141" s="16"/>
      <c r="L141" s="15"/>
      <c r="M141" s="15"/>
      <c r="N141" s="15"/>
      <c r="O141" s="15"/>
      <c r="P141" s="15"/>
      <c r="Q141" s="15"/>
      <c r="R141" s="179" t="str">
        <f t="shared" si="7"/>
        <v/>
      </c>
      <c r="S141" s="179" t="str">
        <f t="shared" si="6"/>
        <v/>
      </c>
    </row>
    <row r="142" spans="1:19">
      <c r="A142" s="178">
        <v>137</v>
      </c>
      <c r="B142" s="16"/>
      <c r="C142" s="16"/>
      <c r="D142" s="16"/>
      <c r="E142" s="16"/>
      <c r="F142" s="16"/>
      <c r="G142" s="16"/>
      <c r="H142" s="16"/>
      <c r="I142" s="181" t="str">
        <f>IFERROR(IF(COUNT(E142:H142)=0,"",IF(COUNT(E142:H142)=1,VLOOKUP(E142,'附件一之1-開班數'!$A$6:$B$65,2,0),IF(COUNT(E142:H142)=2,VLOOKUP(E142,'附件一之1-開班數'!$A$6:$B$65,2,0)&amp;"、"&amp;VLOOKUP(F142,'附件一之1-開班數'!$A$6:$B$65,2,0),IF(COUNT(E142:H142)=3,VLOOKUP(E142,'附件一之1-開班數'!$A$6:$B$65,2,0)&amp;"、"&amp;VLOOKUP(F142,'附件一之1-開班數'!$A$6:$B$65,2,0)&amp;"、"&amp;VLOOKUP(G142,'附件一之1-開班數'!$A$6:$B$65,2,0),IF(COUNT(E142:H142)=4,VLOOKUP(E142,'附件一之1-開班數'!$A$6:$B$65,2,0)&amp;"、"&amp;VLOOKUP(F142,'附件一之1-開班數'!$A$6:$B$65,2,0)&amp;"、"&amp;VLOOKUP(G142,'附件一之1-開班數'!$A$6:$B$65,2,0))&amp;"、"&amp;VLOOKUP(H142,'附件一之1-開班數'!$A$6:$B$65,2,0))))),"有班級不存在,或跳格輸入")</f>
        <v/>
      </c>
      <c r="J142" s="16"/>
      <c r="K142" s="16"/>
      <c r="L142" s="15"/>
      <c r="M142" s="15"/>
      <c r="N142" s="15"/>
      <c r="O142" s="15"/>
      <c r="P142" s="15"/>
      <c r="Q142" s="15"/>
      <c r="R142" s="179" t="str">
        <f t="shared" si="7"/>
        <v/>
      </c>
      <c r="S142" s="179" t="str">
        <f t="shared" si="6"/>
        <v/>
      </c>
    </row>
    <row r="143" spans="1:19">
      <c r="A143" s="178">
        <v>138</v>
      </c>
      <c r="B143" s="16"/>
      <c r="C143" s="16"/>
      <c r="D143" s="16"/>
      <c r="E143" s="16"/>
      <c r="F143" s="16"/>
      <c r="G143" s="16"/>
      <c r="H143" s="16"/>
      <c r="I143" s="181" t="str">
        <f>IFERROR(IF(COUNT(E143:H143)=0,"",IF(COUNT(E143:H143)=1,VLOOKUP(E143,'附件一之1-開班數'!$A$6:$B$65,2,0),IF(COUNT(E143:H143)=2,VLOOKUP(E143,'附件一之1-開班數'!$A$6:$B$65,2,0)&amp;"、"&amp;VLOOKUP(F143,'附件一之1-開班數'!$A$6:$B$65,2,0),IF(COUNT(E143:H143)=3,VLOOKUP(E143,'附件一之1-開班數'!$A$6:$B$65,2,0)&amp;"、"&amp;VLOOKUP(F143,'附件一之1-開班數'!$A$6:$B$65,2,0)&amp;"、"&amp;VLOOKUP(G143,'附件一之1-開班數'!$A$6:$B$65,2,0),IF(COUNT(E143:H143)=4,VLOOKUP(E143,'附件一之1-開班數'!$A$6:$B$65,2,0)&amp;"、"&amp;VLOOKUP(F143,'附件一之1-開班數'!$A$6:$B$65,2,0)&amp;"、"&amp;VLOOKUP(G143,'附件一之1-開班數'!$A$6:$B$65,2,0))&amp;"、"&amp;VLOOKUP(H143,'附件一之1-開班數'!$A$6:$B$65,2,0))))),"有班級不存在,或跳格輸入")</f>
        <v/>
      </c>
      <c r="J143" s="16"/>
      <c r="K143" s="16"/>
      <c r="L143" s="15"/>
      <c r="M143" s="15"/>
      <c r="N143" s="15"/>
      <c r="O143" s="15"/>
      <c r="P143" s="15"/>
      <c r="Q143" s="15"/>
      <c r="R143" s="179" t="str">
        <f t="shared" si="7"/>
        <v/>
      </c>
      <c r="S143" s="179" t="str">
        <f t="shared" si="6"/>
        <v/>
      </c>
    </row>
    <row r="144" spans="1:19">
      <c r="A144" s="178">
        <v>139</v>
      </c>
      <c r="B144" s="16"/>
      <c r="C144" s="16"/>
      <c r="D144" s="16"/>
      <c r="E144" s="16"/>
      <c r="F144" s="16"/>
      <c r="G144" s="16"/>
      <c r="H144" s="16"/>
      <c r="I144" s="181" t="str">
        <f>IFERROR(IF(COUNT(E144:H144)=0,"",IF(COUNT(E144:H144)=1,VLOOKUP(E144,'附件一之1-開班數'!$A$6:$B$65,2,0),IF(COUNT(E144:H144)=2,VLOOKUP(E144,'附件一之1-開班數'!$A$6:$B$65,2,0)&amp;"、"&amp;VLOOKUP(F144,'附件一之1-開班數'!$A$6:$B$65,2,0),IF(COUNT(E144:H144)=3,VLOOKUP(E144,'附件一之1-開班數'!$A$6:$B$65,2,0)&amp;"、"&amp;VLOOKUP(F144,'附件一之1-開班數'!$A$6:$B$65,2,0)&amp;"、"&amp;VLOOKUP(G144,'附件一之1-開班數'!$A$6:$B$65,2,0),IF(COUNT(E144:H144)=4,VLOOKUP(E144,'附件一之1-開班數'!$A$6:$B$65,2,0)&amp;"、"&amp;VLOOKUP(F144,'附件一之1-開班數'!$A$6:$B$65,2,0)&amp;"、"&amp;VLOOKUP(G144,'附件一之1-開班數'!$A$6:$B$65,2,0))&amp;"、"&amp;VLOOKUP(H144,'附件一之1-開班數'!$A$6:$B$65,2,0))))),"有班級不存在,或跳格輸入")</f>
        <v/>
      </c>
      <c r="J144" s="16"/>
      <c r="K144" s="16"/>
      <c r="L144" s="15"/>
      <c r="M144" s="15"/>
      <c r="N144" s="15"/>
      <c r="O144" s="15"/>
      <c r="P144" s="15"/>
      <c r="Q144" s="15"/>
      <c r="R144" s="179" t="str">
        <f t="shared" si="7"/>
        <v/>
      </c>
      <c r="S144" s="179" t="str">
        <f t="shared" si="6"/>
        <v/>
      </c>
    </row>
    <row r="145" spans="1:19">
      <c r="A145" s="178">
        <v>140</v>
      </c>
      <c r="B145" s="16"/>
      <c r="C145" s="16"/>
      <c r="D145" s="16"/>
      <c r="E145" s="16"/>
      <c r="F145" s="16"/>
      <c r="G145" s="16"/>
      <c r="H145" s="16"/>
      <c r="I145" s="181" t="str">
        <f>IFERROR(IF(COUNT(E145:H145)=0,"",IF(COUNT(E145:H145)=1,VLOOKUP(E145,'附件一之1-開班數'!$A$6:$B$65,2,0),IF(COUNT(E145:H145)=2,VLOOKUP(E145,'附件一之1-開班數'!$A$6:$B$65,2,0)&amp;"、"&amp;VLOOKUP(F145,'附件一之1-開班數'!$A$6:$B$65,2,0),IF(COUNT(E145:H145)=3,VLOOKUP(E145,'附件一之1-開班數'!$A$6:$B$65,2,0)&amp;"、"&amp;VLOOKUP(F145,'附件一之1-開班數'!$A$6:$B$65,2,0)&amp;"、"&amp;VLOOKUP(G145,'附件一之1-開班數'!$A$6:$B$65,2,0),IF(COUNT(E145:H145)=4,VLOOKUP(E145,'附件一之1-開班數'!$A$6:$B$65,2,0)&amp;"、"&amp;VLOOKUP(F145,'附件一之1-開班數'!$A$6:$B$65,2,0)&amp;"、"&amp;VLOOKUP(G145,'附件一之1-開班數'!$A$6:$B$65,2,0))&amp;"、"&amp;VLOOKUP(H145,'附件一之1-開班數'!$A$6:$B$65,2,0))))),"有班級不存在,或跳格輸入")</f>
        <v/>
      </c>
      <c r="J145" s="16"/>
      <c r="K145" s="16"/>
      <c r="L145" s="15"/>
      <c r="M145" s="15"/>
      <c r="N145" s="15"/>
      <c r="O145" s="15"/>
      <c r="P145" s="15"/>
      <c r="Q145" s="15"/>
      <c r="R145" s="179" t="str">
        <f t="shared" si="7"/>
        <v/>
      </c>
      <c r="S145" s="179" t="str">
        <f t="shared" si="6"/>
        <v/>
      </c>
    </row>
    <row r="146" spans="1:19">
      <c r="A146" s="178">
        <v>141</v>
      </c>
      <c r="B146" s="16"/>
      <c r="C146" s="16"/>
      <c r="D146" s="16"/>
      <c r="E146" s="16"/>
      <c r="F146" s="16"/>
      <c r="G146" s="16"/>
      <c r="H146" s="16"/>
      <c r="I146" s="181" t="str">
        <f>IFERROR(IF(COUNT(E146:H146)=0,"",IF(COUNT(E146:H146)=1,VLOOKUP(E146,'附件一之1-開班數'!$A$6:$B$65,2,0),IF(COUNT(E146:H146)=2,VLOOKUP(E146,'附件一之1-開班數'!$A$6:$B$65,2,0)&amp;"、"&amp;VLOOKUP(F146,'附件一之1-開班數'!$A$6:$B$65,2,0),IF(COUNT(E146:H146)=3,VLOOKUP(E146,'附件一之1-開班數'!$A$6:$B$65,2,0)&amp;"、"&amp;VLOOKUP(F146,'附件一之1-開班數'!$A$6:$B$65,2,0)&amp;"、"&amp;VLOOKUP(G146,'附件一之1-開班數'!$A$6:$B$65,2,0),IF(COUNT(E146:H146)=4,VLOOKUP(E146,'附件一之1-開班數'!$A$6:$B$65,2,0)&amp;"、"&amp;VLOOKUP(F146,'附件一之1-開班數'!$A$6:$B$65,2,0)&amp;"、"&amp;VLOOKUP(G146,'附件一之1-開班數'!$A$6:$B$65,2,0))&amp;"、"&amp;VLOOKUP(H146,'附件一之1-開班數'!$A$6:$B$65,2,0))))),"有班級不存在,或跳格輸入")</f>
        <v/>
      </c>
      <c r="J146" s="16"/>
      <c r="K146" s="16"/>
      <c r="L146" s="15"/>
      <c r="M146" s="15"/>
      <c r="N146" s="15"/>
      <c r="O146" s="15"/>
      <c r="P146" s="15"/>
      <c r="Q146" s="15"/>
      <c r="R146" s="179" t="str">
        <f t="shared" si="7"/>
        <v/>
      </c>
      <c r="S146" s="179" t="str">
        <f t="shared" si="6"/>
        <v/>
      </c>
    </row>
    <row r="147" spans="1:19">
      <c r="A147" s="178">
        <v>142</v>
      </c>
      <c r="B147" s="16"/>
      <c r="C147" s="16"/>
      <c r="D147" s="16"/>
      <c r="E147" s="16"/>
      <c r="F147" s="16"/>
      <c r="G147" s="16"/>
      <c r="H147" s="16"/>
      <c r="I147" s="181" t="str">
        <f>IFERROR(IF(COUNT(E147:H147)=0,"",IF(COUNT(E147:H147)=1,VLOOKUP(E147,'附件一之1-開班數'!$A$6:$B$65,2,0),IF(COUNT(E147:H147)=2,VLOOKUP(E147,'附件一之1-開班數'!$A$6:$B$65,2,0)&amp;"、"&amp;VLOOKUP(F147,'附件一之1-開班數'!$A$6:$B$65,2,0),IF(COUNT(E147:H147)=3,VLOOKUP(E147,'附件一之1-開班數'!$A$6:$B$65,2,0)&amp;"、"&amp;VLOOKUP(F147,'附件一之1-開班數'!$A$6:$B$65,2,0)&amp;"、"&amp;VLOOKUP(G147,'附件一之1-開班數'!$A$6:$B$65,2,0),IF(COUNT(E147:H147)=4,VLOOKUP(E147,'附件一之1-開班數'!$A$6:$B$65,2,0)&amp;"、"&amp;VLOOKUP(F147,'附件一之1-開班數'!$A$6:$B$65,2,0)&amp;"、"&amp;VLOOKUP(G147,'附件一之1-開班數'!$A$6:$B$65,2,0))&amp;"、"&amp;VLOOKUP(H147,'附件一之1-開班數'!$A$6:$B$65,2,0))))),"有班級不存在,或跳格輸入")</f>
        <v/>
      </c>
      <c r="J147" s="16"/>
      <c r="K147" s="16"/>
      <c r="L147" s="15"/>
      <c r="M147" s="15"/>
      <c r="N147" s="15"/>
      <c r="O147" s="15"/>
      <c r="P147" s="15"/>
      <c r="Q147" s="15"/>
      <c r="R147" s="179" t="str">
        <f t="shared" si="7"/>
        <v/>
      </c>
      <c r="S147" s="179" t="str">
        <f t="shared" si="6"/>
        <v/>
      </c>
    </row>
    <row r="148" spans="1:19">
      <c r="A148" s="178">
        <v>143</v>
      </c>
      <c r="B148" s="16"/>
      <c r="C148" s="16"/>
      <c r="D148" s="16"/>
      <c r="E148" s="16"/>
      <c r="F148" s="16"/>
      <c r="G148" s="16"/>
      <c r="H148" s="16"/>
      <c r="I148" s="181" t="str">
        <f>IFERROR(IF(COUNT(E148:H148)=0,"",IF(COUNT(E148:H148)=1,VLOOKUP(E148,'附件一之1-開班數'!$A$6:$B$65,2,0),IF(COUNT(E148:H148)=2,VLOOKUP(E148,'附件一之1-開班數'!$A$6:$B$65,2,0)&amp;"、"&amp;VLOOKUP(F148,'附件一之1-開班數'!$A$6:$B$65,2,0),IF(COUNT(E148:H148)=3,VLOOKUP(E148,'附件一之1-開班數'!$A$6:$B$65,2,0)&amp;"、"&amp;VLOOKUP(F148,'附件一之1-開班數'!$A$6:$B$65,2,0)&amp;"、"&amp;VLOOKUP(G148,'附件一之1-開班數'!$A$6:$B$65,2,0),IF(COUNT(E148:H148)=4,VLOOKUP(E148,'附件一之1-開班數'!$A$6:$B$65,2,0)&amp;"、"&amp;VLOOKUP(F148,'附件一之1-開班數'!$A$6:$B$65,2,0)&amp;"、"&amp;VLOOKUP(G148,'附件一之1-開班數'!$A$6:$B$65,2,0))&amp;"、"&amp;VLOOKUP(H148,'附件一之1-開班數'!$A$6:$B$65,2,0))))),"有班級不存在,或跳格輸入")</f>
        <v/>
      </c>
      <c r="J148" s="16"/>
      <c r="K148" s="16"/>
      <c r="L148" s="15"/>
      <c r="M148" s="15"/>
      <c r="N148" s="15"/>
      <c r="O148" s="15"/>
      <c r="P148" s="15"/>
      <c r="Q148" s="15"/>
      <c r="R148" s="179" t="str">
        <f t="shared" si="7"/>
        <v/>
      </c>
      <c r="S148" s="179" t="str">
        <f t="shared" si="6"/>
        <v/>
      </c>
    </row>
    <row r="149" spans="1:19">
      <c r="A149" s="178">
        <v>144</v>
      </c>
      <c r="B149" s="16"/>
      <c r="C149" s="16"/>
      <c r="D149" s="16"/>
      <c r="E149" s="16"/>
      <c r="F149" s="16"/>
      <c r="G149" s="16"/>
      <c r="H149" s="16"/>
      <c r="I149" s="181" t="str">
        <f>IFERROR(IF(COUNT(E149:H149)=0,"",IF(COUNT(E149:H149)=1,VLOOKUP(E149,'附件一之1-開班數'!$A$6:$B$65,2,0),IF(COUNT(E149:H149)=2,VLOOKUP(E149,'附件一之1-開班數'!$A$6:$B$65,2,0)&amp;"、"&amp;VLOOKUP(F149,'附件一之1-開班數'!$A$6:$B$65,2,0),IF(COUNT(E149:H149)=3,VLOOKUP(E149,'附件一之1-開班數'!$A$6:$B$65,2,0)&amp;"、"&amp;VLOOKUP(F149,'附件一之1-開班數'!$A$6:$B$65,2,0)&amp;"、"&amp;VLOOKUP(G149,'附件一之1-開班數'!$A$6:$B$65,2,0),IF(COUNT(E149:H149)=4,VLOOKUP(E149,'附件一之1-開班數'!$A$6:$B$65,2,0)&amp;"、"&amp;VLOOKUP(F149,'附件一之1-開班數'!$A$6:$B$65,2,0)&amp;"、"&amp;VLOOKUP(G149,'附件一之1-開班數'!$A$6:$B$65,2,0))&amp;"、"&amp;VLOOKUP(H149,'附件一之1-開班數'!$A$6:$B$65,2,0))))),"有班級不存在,或跳格輸入")</f>
        <v/>
      </c>
      <c r="J149" s="16"/>
      <c r="K149" s="16"/>
      <c r="L149" s="15"/>
      <c r="M149" s="15"/>
      <c r="N149" s="15"/>
      <c r="O149" s="15"/>
      <c r="P149" s="15"/>
      <c r="Q149" s="15"/>
      <c r="R149" s="179" t="str">
        <f t="shared" si="7"/>
        <v/>
      </c>
      <c r="S149" s="179" t="str">
        <f t="shared" si="6"/>
        <v/>
      </c>
    </row>
    <row r="150" spans="1:19">
      <c r="A150" s="178">
        <v>145</v>
      </c>
      <c r="B150" s="16"/>
      <c r="C150" s="16"/>
      <c r="D150" s="16"/>
      <c r="E150" s="16"/>
      <c r="F150" s="16"/>
      <c r="G150" s="16"/>
      <c r="H150" s="16"/>
      <c r="I150" s="181" t="str">
        <f>IFERROR(IF(COUNT(E150:H150)=0,"",IF(COUNT(E150:H150)=1,VLOOKUP(E150,'附件一之1-開班數'!$A$6:$B$65,2,0),IF(COUNT(E150:H150)=2,VLOOKUP(E150,'附件一之1-開班數'!$A$6:$B$65,2,0)&amp;"、"&amp;VLOOKUP(F150,'附件一之1-開班數'!$A$6:$B$65,2,0),IF(COUNT(E150:H150)=3,VLOOKUP(E150,'附件一之1-開班數'!$A$6:$B$65,2,0)&amp;"、"&amp;VLOOKUP(F150,'附件一之1-開班數'!$A$6:$B$65,2,0)&amp;"、"&amp;VLOOKUP(G150,'附件一之1-開班數'!$A$6:$B$65,2,0),IF(COUNT(E150:H150)=4,VLOOKUP(E150,'附件一之1-開班數'!$A$6:$B$65,2,0)&amp;"、"&amp;VLOOKUP(F150,'附件一之1-開班數'!$A$6:$B$65,2,0)&amp;"、"&amp;VLOOKUP(G150,'附件一之1-開班數'!$A$6:$B$65,2,0))&amp;"、"&amp;VLOOKUP(H150,'附件一之1-開班數'!$A$6:$B$65,2,0))))),"有班級不存在,或跳格輸入")</f>
        <v/>
      </c>
      <c r="J150" s="16"/>
      <c r="K150" s="16"/>
      <c r="L150" s="15"/>
      <c r="M150" s="15"/>
      <c r="N150" s="15"/>
      <c r="O150" s="15"/>
      <c r="P150" s="15"/>
      <c r="Q150" s="15"/>
      <c r="R150" s="179" t="str">
        <f t="shared" si="7"/>
        <v/>
      </c>
      <c r="S150" s="179" t="str">
        <f t="shared" si="6"/>
        <v/>
      </c>
    </row>
    <row r="151" spans="1:19">
      <c r="A151" s="178">
        <v>146</v>
      </c>
      <c r="B151" s="16"/>
      <c r="C151" s="16"/>
      <c r="D151" s="16"/>
      <c r="E151" s="16"/>
      <c r="F151" s="16"/>
      <c r="G151" s="16"/>
      <c r="H151" s="16"/>
      <c r="I151" s="181" t="str">
        <f>IFERROR(IF(COUNT(E151:H151)=0,"",IF(COUNT(E151:H151)=1,VLOOKUP(E151,'附件一之1-開班數'!$A$6:$B$65,2,0),IF(COUNT(E151:H151)=2,VLOOKUP(E151,'附件一之1-開班數'!$A$6:$B$65,2,0)&amp;"、"&amp;VLOOKUP(F151,'附件一之1-開班數'!$A$6:$B$65,2,0),IF(COUNT(E151:H151)=3,VLOOKUP(E151,'附件一之1-開班數'!$A$6:$B$65,2,0)&amp;"、"&amp;VLOOKUP(F151,'附件一之1-開班數'!$A$6:$B$65,2,0)&amp;"、"&amp;VLOOKUP(G151,'附件一之1-開班數'!$A$6:$B$65,2,0),IF(COUNT(E151:H151)=4,VLOOKUP(E151,'附件一之1-開班數'!$A$6:$B$65,2,0)&amp;"、"&amp;VLOOKUP(F151,'附件一之1-開班數'!$A$6:$B$65,2,0)&amp;"、"&amp;VLOOKUP(G151,'附件一之1-開班數'!$A$6:$B$65,2,0))&amp;"、"&amp;VLOOKUP(H151,'附件一之1-開班數'!$A$6:$B$65,2,0))))),"有班級不存在,或跳格輸入")</f>
        <v/>
      </c>
      <c r="J151" s="16"/>
      <c r="K151" s="16"/>
      <c r="L151" s="15"/>
      <c r="M151" s="15"/>
      <c r="N151" s="15"/>
      <c r="O151" s="15"/>
      <c r="P151" s="15"/>
      <c r="Q151" s="15"/>
      <c r="R151" s="179" t="str">
        <f t="shared" si="7"/>
        <v/>
      </c>
      <c r="S151" s="179" t="str">
        <f t="shared" si="6"/>
        <v/>
      </c>
    </row>
    <row r="152" spans="1:19">
      <c r="A152" s="178">
        <v>147</v>
      </c>
      <c r="B152" s="16"/>
      <c r="C152" s="16"/>
      <c r="D152" s="16"/>
      <c r="E152" s="16"/>
      <c r="F152" s="16"/>
      <c r="G152" s="16"/>
      <c r="H152" s="16"/>
      <c r="I152" s="181" t="str">
        <f>IFERROR(IF(COUNT(E152:H152)=0,"",IF(COUNT(E152:H152)=1,VLOOKUP(E152,'附件一之1-開班數'!$A$6:$B$65,2,0),IF(COUNT(E152:H152)=2,VLOOKUP(E152,'附件一之1-開班數'!$A$6:$B$65,2,0)&amp;"、"&amp;VLOOKUP(F152,'附件一之1-開班數'!$A$6:$B$65,2,0),IF(COUNT(E152:H152)=3,VLOOKUP(E152,'附件一之1-開班數'!$A$6:$B$65,2,0)&amp;"、"&amp;VLOOKUP(F152,'附件一之1-開班數'!$A$6:$B$65,2,0)&amp;"、"&amp;VLOOKUP(G152,'附件一之1-開班數'!$A$6:$B$65,2,0),IF(COUNT(E152:H152)=4,VLOOKUP(E152,'附件一之1-開班數'!$A$6:$B$65,2,0)&amp;"、"&amp;VLOOKUP(F152,'附件一之1-開班數'!$A$6:$B$65,2,0)&amp;"、"&amp;VLOOKUP(G152,'附件一之1-開班數'!$A$6:$B$65,2,0))&amp;"、"&amp;VLOOKUP(H152,'附件一之1-開班數'!$A$6:$B$65,2,0))))),"有班級不存在,或跳格輸入")</f>
        <v/>
      </c>
      <c r="J152" s="16"/>
      <c r="K152" s="16"/>
      <c r="L152" s="15"/>
      <c r="M152" s="15"/>
      <c r="N152" s="15"/>
      <c r="O152" s="15"/>
      <c r="P152" s="15"/>
      <c r="Q152" s="15"/>
      <c r="R152" s="179" t="str">
        <f t="shared" si="7"/>
        <v/>
      </c>
      <c r="S152" s="179" t="str">
        <f t="shared" si="6"/>
        <v/>
      </c>
    </row>
    <row r="153" spans="1:19">
      <c r="A153" s="178">
        <v>148</v>
      </c>
      <c r="B153" s="16"/>
      <c r="C153" s="16"/>
      <c r="D153" s="16"/>
      <c r="E153" s="16"/>
      <c r="F153" s="16"/>
      <c r="G153" s="16"/>
      <c r="H153" s="16"/>
      <c r="I153" s="181" t="str">
        <f>IFERROR(IF(COUNT(E153:H153)=0,"",IF(COUNT(E153:H153)=1,VLOOKUP(E153,'附件一之1-開班數'!$A$6:$B$65,2,0),IF(COUNT(E153:H153)=2,VLOOKUP(E153,'附件一之1-開班數'!$A$6:$B$65,2,0)&amp;"、"&amp;VLOOKUP(F153,'附件一之1-開班數'!$A$6:$B$65,2,0),IF(COUNT(E153:H153)=3,VLOOKUP(E153,'附件一之1-開班數'!$A$6:$B$65,2,0)&amp;"、"&amp;VLOOKUP(F153,'附件一之1-開班數'!$A$6:$B$65,2,0)&amp;"、"&amp;VLOOKUP(G153,'附件一之1-開班數'!$A$6:$B$65,2,0),IF(COUNT(E153:H153)=4,VLOOKUP(E153,'附件一之1-開班數'!$A$6:$B$65,2,0)&amp;"、"&amp;VLOOKUP(F153,'附件一之1-開班數'!$A$6:$B$65,2,0)&amp;"、"&amp;VLOOKUP(G153,'附件一之1-開班數'!$A$6:$B$65,2,0))&amp;"、"&amp;VLOOKUP(H153,'附件一之1-開班數'!$A$6:$B$65,2,0))))),"有班級不存在,或跳格輸入")</f>
        <v/>
      </c>
      <c r="J153" s="16"/>
      <c r="K153" s="16"/>
      <c r="L153" s="15"/>
      <c r="M153" s="15"/>
      <c r="N153" s="15"/>
      <c r="O153" s="15"/>
      <c r="P153" s="15"/>
      <c r="Q153" s="15"/>
      <c r="R153" s="179" t="str">
        <f t="shared" si="7"/>
        <v/>
      </c>
      <c r="S153" s="179" t="str">
        <f t="shared" si="6"/>
        <v/>
      </c>
    </row>
    <row r="154" spans="1:19">
      <c r="A154" s="178">
        <v>149</v>
      </c>
      <c r="B154" s="16"/>
      <c r="C154" s="16"/>
      <c r="D154" s="16"/>
      <c r="E154" s="16"/>
      <c r="F154" s="16"/>
      <c r="G154" s="16"/>
      <c r="H154" s="16"/>
      <c r="I154" s="181" t="str">
        <f>IFERROR(IF(COUNT(E154:H154)=0,"",IF(COUNT(E154:H154)=1,VLOOKUP(E154,'附件一之1-開班數'!$A$6:$B$65,2,0),IF(COUNT(E154:H154)=2,VLOOKUP(E154,'附件一之1-開班數'!$A$6:$B$65,2,0)&amp;"、"&amp;VLOOKUP(F154,'附件一之1-開班數'!$A$6:$B$65,2,0),IF(COUNT(E154:H154)=3,VLOOKUP(E154,'附件一之1-開班數'!$A$6:$B$65,2,0)&amp;"、"&amp;VLOOKUP(F154,'附件一之1-開班數'!$A$6:$B$65,2,0)&amp;"、"&amp;VLOOKUP(G154,'附件一之1-開班數'!$A$6:$B$65,2,0),IF(COUNT(E154:H154)=4,VLOOKUP(E154,'附件一之1-開班數'!$A$6:$B$65,2,0)&amp;"、"&amp;VLOOKUP(F154,'附件一之1-開班數'!$A$6:$B$65,2,0)&amp;"、"&amp;VLOOKUP(G154,'附件一之1-開班數'!$A$6:$B$65,2,0))&amp;"、"&amp;VLOOKUP(H154,'附件一之1-開班數'!$A$6:$B$65,2,0))))),"有班級不存在,或跳格輸入")</f>
        <v/>
      </c>
      <c r="J154" s="16"/>
      <c r="K154" s="16"/>
      <c r="L154" s="15"/>
      <c r="M154" s="15"/>
      <c r="N154" s="15"/>
      <c r="O154" s="15"/>
      <c r="P154" s="15"/>
      <c r="Q154" s="15"/>
      <c r="R154" s="179" t="str">
        <f t="shared" si="7"/>
        <v/>
      </c>
      <c r="S154" s="179" t="str">
        <f t="shared" si="6"/>
        <v/>
      </c>
    </row>
    <row r="155" spans="1:19">
      <c r="A155" s="178">
        <v>150</v>
      </c>
      <c r="B155" s="16"/>
      <c r="C155" s="16"/>
      <c r="D155" s="16"/>
      <c r="E155" s="16"/>
      <c r="F155" s="16"/>
      <c r="G155" s="16"/>
      <c r="H155" s="16"/>
      <c r="I155" s="181" t="str">
        <f>IFERROR(IF(COUNT(E155:H155)=0,"",IF(COUNT(E155:H155)=1,VLOOKUP(E155,'附件一之1-開班數'!$A$6:$B$65,2,0),IF(COUNT(E155:H155)=2,VLOOKUP(E155,'附件一之1-開班數'!$A$6:$B$65,2,0)&amp;"、"&amp;VLOOKUP(F155,'附件一之1-開班數'!$A$6:$B$65,2,0),IF(COUNT(E155:H155)=3,VLOOKUP(E155,'附件一之1-開班數'!$A$6:$B$65,2,0)&amp;"、"&amp;VLOOKUP(F155,'附件一之1-開班數'!$A$6:$B$65,2,0)&amp;"、"&amp;VLOOKUP(G155,'附件一之1-開班數'!$A$6:$B$65,2,0),IF(COUNT(E155:H155)=4,VLOOKUP(E155,'附件一之1-開班數'!$A$6:$B$65,2,0)&amp;"、"&amp;VLOOKUP(F155,'附件一之1-開班數'!$A$6:$B$65,2,0)&amp;"、"&amp;VLOOKUP(G155,'附件一之1-開班數'!$A$6:$B$65,2,0))&amp;"、"&amp;VLOOKUP(H155,'附件一之1-開班數'!$A$6:$B$65,2,0))))),"有班級不存在,或跳格輸入")</f>
        <v/>
      </c>
      <c r="J155" s="16"/>
      <c r="K155" s="16"/>
      <c r="L155" s="15"/>
      <c r="M155" s="15"/>
      <c r="N155" s="15"/>
      <c r="O155" s="15"/>
      <c r="P155" s="15"/>
      <c r="Q155" s="15"/>
      <c r="R155" s="179" t="str">
        <f t="shared" si="7"/>
        <v/>
      </c>
      <c r="S155" s="179" t="str">
        <f t="shared" si="6"/>
        <v/>
      </c>
    </row>
    <row r="156" spans="1:19">
      <c r="A156" s="178">
        <v>151</v>
      </c>
      <c r="B156" s="16"/>
      <c r="C156" s="16"/>
      <c r="D156" s="16"/>
      <c r="E156" s="16"/>
      <c r="F156" s="16"/>
      <c r="G156" s="16"/>
      <c r="H156" s="16"/>
      <c r="I156" s="181" t="str">
        <f>IFERROR(IF(COUNT(E156:H156)=0,"",IF(COUNT(E156:H156)=1,VLOOKUP(E156,'附件一之1-開班數'!$A$6:$B$65,2,0),IF(COUNT(E156:H156)=2,VLOOKUP(E156,'附件一之1-開班數'!$A$6:$B$65,2,0)&amp;"、"&amp;VLOOKUP(F156,'附件一之1-開班數'!$A$6:$B$65,2,0),IF(COUNT(E156:H156)=3,VLOOKUP(E156,'附件一之1-開班數'!$A$6:$B$65,2,0)&amp;"、"&amp;VLOOKUP(F156,'附件一之1-開班數'!$A$6:$B$65,2,0)&amp;"、"&amp;VLOOKUP(G156,'附件一之1-開班數'!$A$6:$B$65,2,0),IF(COUNT(E156:H156)=4,VLOOKUP(E156,'附件一之1-開班數'!$A$6:$B$65,2,0)&amp;"、"&amp;VLOOKUP(F156,'附件一之1-開班數'!$A$6:$B$65,2,0)&amp;"、"&amp;VLOOKUP(G156,'附件一之1-開班數'!$A$6:$B$65,2,0))&amp;"、"&amp;VLOOKUP(H156,'附件一之1-開班數'!$A$6:$B$65,2,0))))),"有班級不存在,或跳格輸入")</f>
        <v/>
      </c>
      <c r="J156" s="16"/>
      <c r="K156" s="16"/>
      <c r="L156" s="15"/>
      <c r="M156" s="15"/>
      <c r="N156" s="15"/>
      <c r="O156" s="15"/>
      <c r="P156" s="15"/>
      <c r="Q156" s="15"/>
      <c r="R156" s="179" t="str">
        <f t="shared" si="7"/>
        <v/>
      </c>
      <c r="S156" s="179" t="str">
        <f t="shared" si="6"/>
        <v/>
      </c>
    </row>
    <row r="157" spans="1:19">
      <c r="A157" s="178">
        <v>152</v>
      </c>
      <c r="B157" s="16"/>
      <c r="C157" s="16"/>
      <c r="D157" s="16"/>
      <c r="E157" s="16"/>
      <c r="F157" s="16"/>
      <c r="G157" s="16"/>
      <c r="H157" s="16"/>
      <c r="I157" s="181" t="str">
        <f>IFERROR(IF(COUNT(E157:H157)=0,"",IF(COUNT(E157:H157)=1,VLOOKUP(E157,'附件一之1-開班數'!$A$6:$B$65,2,0),IF(COUNT(E157:H157)=2,VLOOKUP(E157,'附件一之1-開班數'!$A$6:$B$65,2,0)&amp;"、"&amp;VLOOKUP(F157,'附件一之1-開班數'!$A$6:$B$65,2,0),IF(COUNT(E157:H157)=3,VLOOKUP(E157,'附件一之1-開班數'!$A$6:$B$65,2,0)&amp;"、"&amp;VLOOKUP(F157,'附件一之1-開班數'!$A$6:$B$65,2,0)&amp;"、"&amp;VLOOKUP(G157,'附件一之1-開班數'!$A$6:$B$65,2,0),IF(COUNT(E157:H157)=4,VLOOKUP(E157,'附件一之1-開班數'!$A$6:$B$65,2,0)&amp;"、"&amp;VLOOKUP(F157,'附件一之1-開班數'!$A$6:$B$65,2,0)&amp;"、"&amp;VLOOKUP(G157,'附件一之1-開班數'!$A$6:$B$65,2,0))&amp;"、"&amp;VLOOKUP(H157,'附件一之1-開班數'!$A$6:$B$65,2,0))))),"有班級不存在,或跳格輸入")</f>
        <v/>
      </c>
      <c r="J157" s="16"/>
      <c r="K157" s="16"/>
      <c r="L157" s="15"/>
      <c r="M157" s="15"/>
      <c r="N157" s="15"/>
      <c r="O157" s="15"/>
      <c r="P157" s="15"/>
      <c r="Q157" s="15"/>
      <c r="R157" s="179" t="str">
        <f t="shared" si="7"/>
        <v/>
      </c>
      <c r="S157" s="179" t="str">
        <f t="shared" si="6"/>
        <v/>
      </c>
    </row>
    <row r="158" spans="1:19">
      <c r="A158" s="178">
        <v>153</v>
      </c>
      <c r="B158" s="16"/>
      <c r="C158" s="16"/>
      <c r="D158" s="16"/>
      <c r="E158" s="16"/>
      <c r="F158" s="16"/>
      <c r="G158" s="16"/>
      <c r="H158" s="16"/>
      <c r="I158" s="181" t="str">
        <f>IFERROR(IF(COUNT(E158:H158)=0,"",IF(COUNT(E158:H158)=1,VLOOKUP(E158,'附件一之1-開班數'!$A$6:$B$65,2,0),IF(COUNT(E158:H158)=2,VLOOKUP(E158,'附件一之1-開班數'!$A$6:$B$65,2,0)&amp;"、"&amp;VLOOKUP(F158,'附件一之1-開班數'!$A$6:$B$65,2,0),IF(COUNT(E158:H158)=3,VLOOKUP(E158,'附件一之1-開班數'!$A$6:$B$65,2,0)&amp;"、"&amp;VLOOKUP(F158,'附件一之1-開班數'!$A$6:$B$65,2,0)&amp;"、"&amp;VLOOKUP(G158,'附件一之1-開班數'!$A$6:$B$65,2,0),IF(COUNT(E158:H158)=4,VLOOKUP(E158,'附件一之1-開班數'!$A$6:$B$65,2,0)&amp;"、"&amp;VLOOKUP(F158,'附件一之1-開班數'!$A$6:$B$65,2,0)&amp;"、"&amp;VLOOKUP(G158,'附件一之1-開班數'!$A$6:$B$65,2,0))&amp;"、"&amp;VLOOKUP(H158,'附件一之1-開班數'!$A$6:$B$65,2,0))))),"有班級不存在,或跳格輸入")</f>
        <v/>
      </c>
      <c r="J158" s="16"/>
      <c r="K158" s="16"/>
      <c r="L158" s="15"/>
      <c r="M158" s="15"/>
      <c r="N158" s="15"/>
      <c r="O158" s="15"/>
      <c r="P158" s="15"/>
      <c r="Q158" s="15"/>
      <c r="R158" s="179" t="str">
        <f t="shared" si="7"/>
        <v/>
      </c>
      <c r="S158" s="179" t="str">
        <f t="shared" si="6"/>
        <v/>
      </c>
    </row>
    <row r="159" spans="1:19">
      <c r="A159" s="178">
        <v>154</v>
      </c>
      <c r="B159" s="16"/>
      <c r="C159" s="16"/>
      <c r="D159" s="16"/>
      <c r="E159" s="16"/>
      <c r="F159" s="16"/>
      <c r="G159" s="16"/>
      <c r="H159" s="16"/>
      <c r="I159" s="181" t="str">
        <f>IFERROR(IF(COUNT(E159:H159)=0,"",IF(COUNT(E159:H159)=1,VLOOKUP(E159,'附件一之1-開班數'!$A$6:$B$65,2,0),IF(COUNT(E159:H159)=2,VLOOKUP(E159,'附件一之1-開班數'!$A$6:$B$65,2,0)&amp;"、"&amp;VLOOKUP(F159,'附件一之1-開班數'!$A$6:$B$65,2,0),IF(COUNT(E159:H159)=3,VLOOKUP(E159,'附件一之1-開班數'!$A$6:$B$65,2,0)&amp;"、"&amp;VLOOKUP(F159,'附件一之1-開班數'!$A$6:$B$65,2,0)&amp;"、"&amp;VLOOKUP(G159,'附件一之1-開班數'!$A$6:$B$65,2,0),IF(COUNT(E159:H159)=4,VLOOKUP(E159,'附件一之1-開班數'!$A$6:$B$65,2,0)&amp;"、"&amp;VLOOKUP(F159,'附件一之1-開班數'!$A$6:$B$65,2,0)&amp;"、"&amp;VLOOKUP(G159,'附件一之1-開班數'!$A$6:$B$65,2,0))&amp;"、"&amp;VLOOKUP(H159,'附件一之1-開班數'!$A$6:$B$65,2,0))))),"有班級不存在,或跳格輸入")</f>
        <v/>
      </c>
      <c r="J159" s="16"/>
      <c r="K159" s="16"/>
      <c r="L159" s="15"/>
      <c r="M159" s="15"/>
      <c r="N159" s="15"/>
      <c r="O159" s="15"/>
      <c r="P159" s="15"/>
      <c r="Q159" s="15"/>
      <c r="R159" s="179" t="str">
        <f t="shared" si="7"/>
        <v/>
      </c>
      <c r="S159" s="179" t="str">
        <f t="shared" si="6"/>
        <v/>
      </c>
    </row>
    <row r="160" spans="1:19">
      <c r="A160" s="178">
        <v>155</v>
      </c>
      <c r="B160" s="16"/>
      <c r="C160" s="16"/>
      <c r="D160" s="16"/>
      <c r="E160" s="16"/>
      <c r="F160" s="16"/>
      <c r="G160" s="16"/>
      <c r="H160" s="16"/>
      <c r="I160" s="181" t="str">
        <f>IFERROR(IF(COUNT(E160:H160)=0,"",IF(COUNT(E160:H160)=1,VLOOKUP(E160,'附件一之1-開班數'!$A$6:$B$65,2,0),IF(COUNT(E160:H160)=2,VLOOKUP(E160,'附件一之1-開班數'!$A$6:$B$65,2,0)&amp;"、"&amp;VLOOKUP(F160,'附件一之1-開班數'!$A$6:$B$65,2,0),IF(COUNT(E160:H160)=3,VLOOKUP(E160,'附件一之1-開班數'!$A$6:$B$65,2,0)&amp;"、"&amp;VLOOKUP(F160,'附件一之1-開班數'!$A$6:$B$65,2,0)&amp;"、"&amp;VLOOKUP(G160,'附件一之1-開班數'!$A$6:$B$65,2,0),IF(COUNT(E160:H160)=4,VLOOKUP(E160,'附件一之1-開班數'!$A$6:$B$65,2,0)&amp;"、"&amp;VLOOKUP(F160,'附件一之1-開班數'!$A$6:$B$65,2,0)&amp;"、"&amp;VLOOKUP(G160,'附件一之1-開班數'!$A$6:$B$65,2,0))&amp;"、"&amp;VLOOKUP(H160,'附件一之1-開班數'!$A$6:$B$65,2,0))))),"有班級不存在,或跳格輸入")</f>
        <v/>
      </c>
      <c r="J160" s="16"/>
      <c r="K160" s="16"/>
      <c r="L160" s="15"/>
      <c r="M160" s="15"/>
      <c r="N160" s="15"/>
      <c r="O160" s="15"/>
      <c r="P160" s="15"/>
      <c r="Q160" s="15"/>
      <c r="R160" s="179" t="str">
        <f t="shared" si="7"/>
        <v/>
      </c>
      <c r="S160" s="179" t="str">
        <f t="shared" si="6"/>
        <v/>
      </c>
    </row>
    <row r="161" spans="1:19">
      <c r="A161" s="178">
        <v>156</v>
      </c>
      <c r="B161" s="16"/>
      <c r="C161" s="16"/>
      <c r="D161" s="16"/>
      <c r="E161" s="16"/>
      <c r="F161" s="16"/>
      <c r="G161" s="16"/>
      <c r="H161" s="16"/>
      <c r="I161" s="181" t="str">
        <f>IFERROR(IF(COUNT(E161:H161)=0,"",IF(COUNT(E161:H161)=1,VLOOKUP(E161,'附件一之1-開班數'!$A$6:$B$65,2,0),IF(COUNT(E161:H161)=2,VLOOKUP(E161,'附件一之1-開班數'!$A$6:$B$65,2,0)&amp;"、"&amp;VLOOKUP(F161,'附件一之1-開班數'!$A$6:$B$65,2,0),IF(COUNT(E161:H161)=3,VLOOKUP(E161,'附件一之1-開班數'!$A$6:$B$65,2,0)&amp;"、"&amp;VLOOKUP(F161,'附件一之1-開班數'!$A$6:$B$65,2,0)&amp;"、"&amp;VLOOKUP(G161,'附件一之1-開班數'!$A$6:$B$65,2,0),IF(COUNT(E161:H161)=4,VLOOKUP(E161,'附件一之1-開班數'!$A$6:$B$65,2,0)&amp;"、"&amp;VLOOKUP(F161,'附件一之1-開班數'!$A$6:$B$65,2,0)&amp;"、"&amp;VLOOKUP(G161,'附件一之1-開班數'!$A$6:$B$65,2,0))&amp;"、"&amp;VLOOKUP(H161,'附件一之1-開班數'!$A$6:$B$65,2,0))))),"有班級不存在,或跳格輸入")</f>
        <v/>
      </c>
      <c r="J161" s="16"/>
      <c r="K161" s="16"/>
      <c r="L161" s="15"/>
      <c r="M161" s="15"/>
      <c r="N161" s="15"/>
      <c r="O161" s="15"/>
      <c r="P161" s="15"/>
      <c r="Q161" s="15"/>
      <c r="R161" s="179" t="str">
        <f t="shared" si="7"/>
        <v/>
      </c>
      <c r="S161" s="179" t="str">
        <f t="shared" si="6"/>
        <v/>
      </c>
    </row>
    <row r="162" spans="1:19">
      <c r="A162" s="178">
        <v>157</v>
      </c>
      <c r="B162" s="16"/>
      <c r="C162" s="16"/>
      <c r="D162" s="16"/>
      <c r="E162" s="16"/>
      <c r="F162" s="16"/>
      <c r="G162" s="16"/>
      <c r="H162" s="16"/>
      <c r="I162" s="181" t="str">
        <f>IFERROR(IF(COUNT(E162:H162)=0,"",IF(COUNT(E162:H162)=1,VLOOKUP(E162,'附件一之1-開班數'!$A$6:$B$65,2,0),IF(COUNT(E162:H162)=2,VLOOKUP(E162,'附件一之1-開班數'!$A$6:$B$65,2,0)&amp;"、"&amp;VLOOKUP(F162,'附件一之1-開班數'!$A$6:$B$65,2,0),IF(COUNT(E162:H162)=3,VLOOKUP(E162,'附件一之1-開班數'!$A$6:$B$65,2,0)&amp;"、"&amp;VLOOKUP(F162,'附件一之1-開班數'!$A$6:$B$65,2,0)&amp;"、"&amp;VLOOKUP(G162,'附件一之1-開班數'!$A$6:$B$65,2,0),IF(COUNT(E162:H162)=4,VLOOKUP(E162,'附件一之1-開班數'!$A$6:$B$65,2,0)&amp;"、"&amp;VLOOKUP(F162,'附件一之1-開班數'!$A$6:$B$65,2,0)&amp;"、"&amp;VLOOKUP(G162,'附件一之1-開班數'!$A$6:$B$65,2,0))&amp;"、"&amp;VLOOKUP(H162,'附件一之1-開班數'!$A$6:$B$65,2,0))))),"有班級不存在,或跳格輸入")</f>
        <v/>
      </c>
      <c r="J162" s="16"/>
      <c r="K162" s="16"/>
      <c r="L162" s="15"/>
      <c r="M162" s="15"/>
      <c r="N162" s="15"/>
      <c r="O162" s="15"/>
      <c r="P162" s="15"/>
      <c r="Q162" s="15"/>
      <c r="R162" s="179" t="str">
        <f t="shared" si="7"/>
        <v/>
      </c>
      <c r="S162" s="179" t="str">
        <f t="shared" si="6"/>
        <v/>
      </c>
    </row>
    <row r="163" spans="1:19">
      <c r="A163" s="178">
        <v>158</v>
      </c>
      <c r="B163" s="16"/>
      <c r="C163" s="16"/>
      <c r="D163" s="16"/>
      <c r="E163" s="16"/>
      <c r="F163" s="16"/>
      <c r="G163" s="16"/>
      <c r="H163" s="16"/>
      <c r="I163" s="181" t="str">
        <f>IFERROR(IF(COUNT(E163:H163)=0,"",IF(COUNT(E163:H163)=1,VLOOKUP(E163,'附件一之1-開班數'!$A$6:$B$65,2,0),IF(COUNT(E163:H163)=2,VLOOKUP(E163,'附件一之1-開班數'!$A$6:$B$65,2,0)&amp;"、"&amp;VLOOKUP(F163,'附件一之1-開班數'!$A$6:$B$65,2,0),IF(COUNT(E163:H163)=3,VLOOKUP(E163,'附件一之1-開班數'!$A$6:$B$65,2,0)&amp;"、"&amp;VLOOKUP(F163,'附件一之1-開班數'!$A$6:$B$65,2,0)&amp;"、"&amp;VLOOKUP(G163,'附件一之1-開班數'!$A$6:$B$65,2,0),IF(COUNT(E163:H163)=4,VLOOKUP(E163,'附件一之1-開班數'!$A$6:$B$65,2,0)&amp;"、"&amp;VLOOKUP(F163,'附件一之1-開班數'!$A$6:$B$65,2,0)&amp;"、"&amp;VLOOKUP(G163,'附件一之1-開班數'!$A$6:$B$65,2,0))&amp;"、"&amp;VLOOKUP(H163,'附件一之1-開班數'!$A$6:$B$65,2,0))))),"有班級不存在,或跳格輸入")</f>
        <v/>
      </c>
      <c r="J163" s="16"/>
      <c r="K163" s="16"/>
      <c r="L163" s="15"/>
      <c r="M163" s="15"/>
      <c r="N163" s="15"/>
      <c r="O163" s="15"/>
      <c r="P163" s="15"/>
      <c r="Q163" s="15"/>
      <c r="R163" s="179" t="str">
        <f t="shared" si="7"/>
        <v/>
      </c>
      <c r="S163" s="179" t="str">
        <f t="shared" si="6"/>
        <v/>
      </c>
    </row>
    <row r="164" spans="1:19">
      <c r="A164" s="178">
        <v>159</v>
      </c>
      <c r="B164" s="16"/>
      <c r="C164" s="16"/>
      <c r="D164" s="16"/>
      <c r="E164" s="16"/>
      <c r="F164" s="16"/>
      <c r="G164" s="16"/>
      <c r="H164" s="16"/>
      <c r="I164" s="181" t="str">
        <f>IFERROR(IF(COUNT(E164:H164)=0,"",IF(COUNT(E164:H164)=1,VLOOKUP(E164,'附件一之1-開班數'!$A$6:$B$65,2,0),IF(COUNT(E164:H164)=2,VLOOKUP(E164,'附件一之1-開班數'!$A$6:$B$65,2,0)&amp;"、"&amp;VLOOKUP(F164,'附件一之1-開班數'!$A$6:$B$65,2,0),IF(COUNT(E164:H164)=3,VLOOKUP(E164,'附件一之1-開班數'!$A$6:$B$65,2,0)&amp;"、"&amp;VLOOKUP(F164,'附件一之1-開班數'!$A$6:$B$65,2,0)&amp;"、"&amp;VLOOKUP(G164,'附件一之1-開班數'!$A$6:$B$65,2,0),IF(COUNT(E164:H164)=4,VLOOKUP(E164,'附件一之1-開班數'!$A$6:$B$65,2,0)&amp;"、"&amp;VLOOKUP(F164,'附件一之1-開班數'!$A$6:$B$65,2,0)&amp;"、"&amp;VLOOKUP(G164,'附件一之1-開班數'!$A$6:$B$65,2,0))&amp;"、"&amp;VLOOKUP(H164,'附件一之1-開班數'!$A$6:$B$65,2,0))))),"有班級不存在,或跳格輸入")</f>
        <v/>
      </c>
      <c r="J164" s="16"/>
      <c r="K164" s="16"/>
      <c r="L164" s="15"/>
      <c r="M164" s="15"/>
      <c r="N164" s="15"/>
      <c r="O164" s="15"/>
      <c r="P164" s="15"/>
      <c r="Q164" s="15"/>
      <c r="R164" s="179" t="str">
        <f t="shared" si="7"/>
        <v/>
      </c>
      <c r="S164" s="179" t="str">
        <f t="shared" si="6"/>
        <v/>
      </c>
    </row>
    <row r="165" spans="1:19">
      <c r="A165" s="178">
        <v>160</v>
      </c>
      <c r="B165" s="16"/>
      <c r="C165" s="16"/>
      <c r="D165" s="16"/>
      <c r="E165" s="16"/>
      <c r="F165" s="16"/>
      <c r="G165" s="16"/>
      <c r="H165" s="16"/>
      <c r="I165" s="181" t="str">
        <f>IFERROR(IF(COUNT(E165:H165)=0,"",IF(COUNT(E165:H165)=1,VLOOKUP(E165,'附件一之1-開班數'!$A$6:$B$65,2,0),IF(COUNT(E165:H165)=2,VLOOKUP(E165,'附件一之1-開班數'!$A$6:$B$65,2,0)&amp;"、"&amp;VLOOKUP(F165,'附件一之1-開班數'!$A$6:$B$65,2,0),IF(COUNT(E165:H165)=3,VLOOKUP(E165,'附件一之1-開班數'!$A$6:$B$65,2,0)&amp;"、"&amp;VLOOKUP(F165,'附件一之1-開班數'!$A$6:$B$65,2,0)&amp;"、"&amp;VLOOKUP(G165,'附件一之1-開班數'!$A$6:$B$65,2,0),IF(COUNT(E165:H165)=4,VLOOKUP(E165,'附件一之1-開班數'!$A$6:$B$65,2,0)&amp;"、"&amp;VLOOKUP(F165,'附件一之1-開班數'!$A$6:$B$65,2,0)&amp;"、"&amp;VLOOKUP(G165,'附件一之1-開班數'!$A$6:$B$65,2,0))&amp;"、"&amp;VLOOKUP(H165,'附件一之1-開班數'!$A$6:$B$65,2,0))))),"有班級不存在,或跳格輸入")</f>
        <v/>
      </c>
      <c r="J165" s="16"/>
      <c r="K165" s="16"/>
      <c r="L165" s="15"/>
      <c r="M165" s="15"/>
      <c r="N165" s="15"/>
      <c r="O165" s="15"/>
      <c r="P165" s="15"/>
      <c r="Q165" s="15"/>
      <c r="R165" s="179" t="str">
        <f t="shared" si="7"/>
        <v/>
      </c>
      <c r="S165" s="179" t="str">
        <f t="shared" si="6"/>
        <v/>
      </c>
    </row>
    <row r="166" spans="1:19">
      <c r="A166" s="178">
        <v>161</v>
      </c>
      <c r="B166" s="16"/>
      <c r="C166" s="16"/>
      <c r="D166" s="16"/>
      <c r="E166" s="16"/>
      <c r="F166" s="16"/>
      <c r="G166" s="16"/>
      <c r="H166" s="16"/>
      <c r="I166" s="181" t="str">
        <f>IFERROR(IF(COUNT(E166:H166)=0,"",IF(COUNT(E166:H166)=1,VLOOKUP(E166,'附件一之1-開班數'!$A$6:$B$65,2,0),IF(COUNT(E166:H166)=2,VLOOKUP(E166,'附件一之1-開班數'!$A$6:$B$65,2,0)&amp;"、"&amp;VLOOKUP(F166,'附件一之1-開班數'!$A$6:$B$65,2,0),IF(COUNT(E166:H166)=3,VLOOKUP(E166,'附件一之1-開班數'!$A$6:$B$65,2,0)&amp;"、"&amp;VLOOKUP(F166,'附件一之1-開班數'!$A$6:$B$65,2,0)&amp;"、"&amp;VLOOKUP(G166,'附件一之1-開班數'!$A$6:$B$65,2,0),IF(COUNT(E166:H166)=4,VLOOKUP(E166,'附件一之1-開班數'!$A$6:$B$65,2,0)&amp;"、"&amp;VLOOKUP(F166,'附件一之1-開班數'!$A$6:$B$65,2,0)&amp;"、"&amp;VLOOKUP(G166,'附件一之1-開班數'!$A$6:$B$65,2,0))&amp;"、"&amp;VLOOKUP(H166,'附件一之1-開班數'!$A$6:$B$65,2,0))))),"有班級不存在,或跳格輸入")</f>
        <v/>
      </c>
      <c r="J166" s="16"/>
      <c r="K166" s="16"/>
      <c r="L166" s="15"/>
      <c r="M166" s="15"/>
      <c r="N166" s="15"/>
      <c r="O166" s="15"/>
      <c r="P166" s="15"/>
      <c r="Q166" s="15"/>
      <c r="R166" s="179" t="str">
        <f t="shared" si="7"/>
        <v/>
      </c>
      <c r="S166" s="179" t="str">
        <f t="shared" si="6"/>
        <v/>
      </c>
    </row>
    <row r="167" spans="1:19">
      <c r="A167" s="178">
        <v>162</v>
      </c>
      <c r="B167" s="16"/>
      <c r="C167" s="16"/>
      <c r="D167" s="16"/>
      <c r="E167" s="16"/>
      <c r="F167" s="16"/>
      <c r="G167" s="16"/>
      <c r="H167" s="16"/>
      <c r="I167" s="181" t="str">
        <f>IFERROR(IF(COUNT(E167:H167)=0,"",IF(COUNT(E167:H167)=1,VLOOKUP(E167,'附件一之1-開班數'!$A$6:$B$65,2,0),IF(COUNT(E167:H167)=2,VLOOKUP(E167,'附件一之1-開班數'!$A$6:$B$65,2,0)&amp;"、"&amp;VLOOKUP(F167,'附件一之1-開班數'!$A$6:$B$65,2,0),IF(COUNT(E167:H167)=3,VLOOKUP(E167,'附件一之1-開班數'!$A$6:$B$65,2,0)&amp;"、"&amp;VLOOKUP(F167,'附件一之1-開班數'!$A$6:$B$65,2,0)&amp;"、"&amp;VLOOKUP(G167,'附件一之1-開班數'!$A$6:$B$65,2,0),IF(COUNT(E167:H167)=4,VLOOKUP(E167,'附件一之1-開班數'!$A$6:$B$65,2,0)&amp;"、"&amp;VLOOKUP(F167,'附件一之1-開班數'!$A$6:$B$65,2,0)&amp;"、"&amp;VLOOKUP(G167,'附件一之1-開班數'!$A$6:$B$65,2,0))&amp;"、"&amp;VLOOKUP(H167,'附件一之1-開班數'!$A$6:$B$65,2,0))))),"有班級不存在,或跳格輸入")</f>
        <v/>
      </c>
      <c r="J167" s="16"/>
      <c r="K167" s="16"/>
      <c r="L167" s="15"/>
      <c r="M167" s="15"/>
      <c r="N167" s="15"/>
      <c r="O167" s="15"/>
      <c r="P167" s="15"/>
      <c r="Q167" s="15"/>
      <c r="R167" s="179" t="str">
        <f t="shared" si="7"/>
        <v/>
      </c>
      <c r="S167" s="179" t="str">
        <f t="shared" si="6"/>
        <v/>
      </c>
    </row>
    <row r="168" spans="1:19">
      <c r="A168" s="178">
        <v>163</v>
      </c>
      <c r="B168" s="16"/>
      <c r="C168" s="16"/>
      <c r="D168" s="16"/>
      <c r="E168" s="16"/>
      <c r="F168" s="16"/>
      <c r="G168" s="16"/>
      <c r="H168" s="16"/>
      <c r="I168" s="181" t="str">
        <f>IFERROR(IF(COUNT(E168:H168)=0,"",IF(COUNT(E168:H168)=1,VLOOKUP(E168,'附件一之1-開班數'!$A$6:$B$65,2,0),IF(COUNT(E168:H168)=2,VLOOKUP(E168,'附件一之1-開班數'!$A$6:$B$65,2,0)&amp;"、"&amp;VLOOKUP(F168,'附件一之1-開班數'!$A$6:$B$65,2,0),IF(COUNT(E168:H168)=3,VLOOKUP(E168,'附件一之1-開班數'!$A$6:$B$65,2,0)&amp;"、"&amp;VLOOKUP(F168,'附件一之1-開班數'!$A$6:$B$65,2,0)&amp;"、"&amp;VLOOKUP(G168,'附件一之1-開班數'!$A$6:$B$65,2,0),IF(COUNT(E168:H168)=4,VLOOKUP(E168,'附件一之1-開班數'!$A$6:$B$65,2,0)&amp;"、"&amp;VLOOKUP(F168,'附件一之1-開班數'!$A$6:$B$65,2,0)&amp;"、"&amp;VLOOKUP(G168,'附件一之1-開班數'!$A$6:$B$65,2,0))&amp;"、"&amp;VLOOKUP(H168,'附件一之1-開班數'!$A$6:$B$65,2,0))))),"有班級不存在,或跳格輸入")</f>
        <v/>
      </c>
      <c r="J168" s="16"/>
      <c r="K168" s="16"/>
      <c r="L168" s="15"/>
      <c r="M168" s="15"/>
      <c r="N168" s="15"/>
      <c r="O168" s="15"/>
      <c r="P168" s="15"/>
      <c r="Q168" s="15"/>
      <c r="R168" s="179" t="str">
        <f t="shared" si="7"/>
        <v/>
      </c>
      <c r="S168" s="179" t="str">
        <f t="shared" si="6"/>
        <v/>
      </c>
    </row>
    <row r="169" spans="1:19">
      <c r="A169" s="178">
        <v>164</v>
      </c>
      <c r="B169" s="16"/>
      <c r="C169" s="16"/>
      <c r="D169" s="16"/>
      <c r="E169" s="16"/>
      <c r="F169" s="16"/>
      <c r="G169" s="16"/>
      <c r="H169" s="16"/>
      <c r="I169" s="181" t="str">
        <f>IFERROR(IF(COUNT(E169:H169)=0,"",IF(COUNT(E169:H169)=1,VLOOKUP(E169,'附件一之1-開班數'!$A$6:$B$65,2,0),IF(COUNT(E169:H169)=2,VLOOKUP(E169,'附件一之1-開班數'!$A$6:$B$65,2,0)&amp;"、"&amp;VLOOKUP(F169,'附件一之1-開班數'!$A$6:$B$65,2,0),IF(COUNT(E169:H169)=3,VLOOKUP(E169,'附件一之1-開班數'!$A$6:$B$65,2,0)&amp;"、"&amp;VLOOKUP(F169,'附件一之1-開班數'!$A$6:$B$65,2,0)&amp;"、"&amp;VLOOKUP(G169,'附件一之1-開班數'!$A$6:$B$65,2,0),IF(COUNT(E169:H169)=4,VLOOKUP(E169,'附件一之1-開班數'!$A$6:$B$65,2,0)&amp;"、"&amp;VLOOKUP(F169,'附件一之1-開班數'!$A$6:$B$65,2,0)&amp;"、"&amp;VLOOKUP(G169,'附件一之1-開班數'!$A$6:$B$65,2,0))&amp;"、"&amp;VLOOKUP(H169,'附件一之1-開班數'!$A$6:$B$65,2,0))))),"有班級不存在,或跳格輸入")</f>
        <v/>
      </c>
      <c r="J169" s="16"/>
      <c r="K169" s="16"/>
      <c r="L169" s="15"/>
      <c r="M169" s="15"/>
      <c r="N169" s="15"/>
      <c r="O169" s="15"/>
      <c r="P169" s="15"/>
      <c r="Q169" s="15"/>
      <c r="R169" s="179" t="str">
        <f t="shared" si="7"/>
        <v/>
      </c>
      <c r="S169" s="179" t="str">
        <f t="shared" si="6"/>
        <v/>
      </c>
    </row>
    <row r="170" spans="1:19">
      <c r="A170" s="178">
        <v>165</v>
      </c>
      <c r="B170" s="16"/>
      <c r="C170" s="16"/>
      <c r="D170" s="16"/>
      <c r="E170" s="16"/>
      <c r="F170" s="16"/>
      <c r="G170" s="16"/>
      <c r="H170" s="16"/>
      <c r="I170" s="181" t="str">
        <f>IFERROR(IF(COUNT(E170:H170)=0,"",IF(COUNT(E170:H170)=1,VLOOKUP(E170,'附件一之1-開班數'!$A$6:$B$65,2,0),IF(COUNT(E170:H170)=2,VLOOKUP(E170,'附件一之1-開班數'!$A$6:$B$65,2,0)&amp;"、"&amp;VLOOKUP(F170,'附件一之1-開班數'!$A$6:$B$65,2,0),IF(COUNT(E170:H170)=3,VLOOKUP(E170,'附件一之1-開班數'!$A$6:$B$65,2,0)&amp;"、"&amp;VLOOKUP(F170,'附件一之1-開班數'!$A$6:$B$65,2,0)&amp;"、"&amp;VLOOKUP(G170,'附件一之1-開班數'!$A$6:$B$65,2,0),IF(COUNT(E170:H170)=4,VLOOKUP(E170,'附件一之1-開班數'!$A$6:$B$65,2,0)&amp;"、"&amp;VLOOKUP(F170,'附件一之1-開班數'!$A$6:$B$65,2,0)&amp;"、"&amp;VLOOKUP(G170,'附件一之1-開班數'!$A$6:$B$65,2,0))&amp;"、"&amp;VLOOKUP(H170,'附件一之1-開班數'!$A$6:$B$65,2,0))))),"有班級不存在,或跳格輸入")</f>
        <v/>
      </c>
      <c r="J170" s="16"/>
      <c r="K170" s="16"/>
      <c r="L170" s="15"/>
      <c r="M170" s="15"/>
      <c r="N170" s="15"/>
      <c r="O170" s="15"/>
      <c r="P170" s="15"/>
      <c r="Q170" s="15"/>
      <c r="R170" s="179" t="str">
        <f t="shared" si="7"/>
        <v/>
      </c>
      <c r="S170" s="179" t="str">
        <f t="shared" si="6"/>
        <v/>
      </c>
    </row>
    <row r="171" spans="1:19">
      <c r="A171" s="178">
        <v>166</v>
      </c>
      <c r="B171" s="16"/>
      <c r="C171" s="16"/>
      <c r="D171" s="16"/>
      <c r="E171" s="16"/>
      <c r="F171" s="16"/>
      <c r="G171" s="16"/>
      <c r="H171" s="16"/>
      <c r="I171" s="181" t="str">
        <f>IFERROR(IF(COUNT(E171:H171)=0,"",IF(COUNT(E171:H171)=1,VLOOKUP(E171,'附件一之1-開班數'!$A$6:$B$65,2,0),IF(COUNT(E171:H171)=2,VLOOKUP(E171,'附件一之1-開班數'!$A$6:$B$65,2,0)&amp;"、"&amp;VLOOKUP(F171,'附件一之1-開班數'!$A$6:$B$65,2,0),IF(COUNT(E171:H171)=3,VLOOKUP(E171,'附件一之1-開班數'!$A$6:$B$65,2,0)&amp;"、"&amp;VLOOKUP(F171,'附件一之1-開班數'!$A$6:$B$65,2,0)&amp;"、"&amp;VLOOKUP(G171,'附件一之1-開班數'!$A$6:$B$65,2,0),IF(COUNT(E171:H171)=4,VLOOKUP(E171,'附件一之1-開班數'!$A$6:$B$65,2,0)&amp;"、"&amp;VLOOKUP(F171,'附件一之1-開班數'!$A$6:$B$65,2,0)&amp;"、"&amp;VLOOKUP(G171,'附件一之1-開班數'!$A$6:$B$65,2,0))&amp;"、"&amp;VLOOKUP(H171,'附件一之1-開班數'!$A$6:$B$65,2,0))))),"有班級不存在,或跳格輸入")</f>
        <v/>
      </c>
      <c r="J171" s="16"/>
      <c r="K171" s="16"/>
      <c r="L171" s="15"/>
      <c r="M171" s="15"/>
      <c r="N171" s="15"/>
      <c r="O171" s="15"/>
      <c r="P171" s="15"/>
      <c r="Q171" s="15"/>
      <c r="R171" s="179" t="str">
        <f t="shared" si="7"/>
        <v/>
      </c>
      <c r="S171" s="179" t="str">
        <f t="shared" si="6"/>
        <v/>
      </c>
    </row>
    <row r="172" spans="1:19">
      <c r="A172" s="178">
        <v>167</v>
      </c>
      <c r="B172" s="16"/>
      <c r="C172" s="16"/>
      <c r="D172" s="16"/>
      <c r="E172" s="16"/>
      <c r="F172" s="16"/>
      <c r="G172" s="16"/>
      <c r="H172" s="16"/>
      <c r="I172" s="181" t="str">
        <f>IFERROR(IF(COUNT(E172:H172)=0,"",IF(COUNT(E172:H172)=1,VLOOKUP(E172,'附件一之1-開班數'!$A$6:$B$65,2,0),IF(COUNT(E172:H172)=2,VLOOKUP(E172,'附件一之1-開班數'!$A$6:$B$65,2,0)&amp;"、"&amp;VLOOKUP(F172,'附件一之1-開班數'!$A$6:$B$65,2,0),IF(COUNT(E172:H172)=3,VLOOKUP(E172,'附件一之1-開班數'!$A$6:$B$65,2,0)&amp;"、"&amp;VLOOKUP(F172,'附件一之1-開班數'!$A$6:$B$65,2,0)&amp;"、"&amp;VLOOKUP(G172,'附件一之1-開班數'!$A$6:$B$65,2,0),IF(COUNT(E172:H172)=4,VLOOKUP(E172,'附件一之1-開班數'!$A$6:$B$65,2,0)&amp;"、"&amp;VLOOKUP(F172,'附件一之1-開班數'!$A$6:$B$65,2,0)&amp;"、"&amp;VLOOKUP(G172,'附件一之1-開班數'!$A$6:$B$65,2,0))&amp;"、"&amp;VLOOKUP(H172,'附件一之1-開班數'!$A$6:$B$65,2,0))))),"有班級不存在,或跳格輸入")</f>
        <v/>
      </c>
      <c r="J172" s="16"/>
      <c r="K172" s="16"/>
      <c r="L172" s="15"/>
      <c r="M172" s="15"/>
      <c r="N172" s="15"/>
      <c r="O172" s="15"/>
      <c r="P172" s="15"/>
      <c r="Q172" s="15"/>
      <c r="R172" s="179" t="str">
        <f t="shared" si="7"/>
        <v/>
      </c>
      <c r="S172" s="179" t="str">
        <f t="shared" si="6"/>
        <v/>
      </c>
    </row>
    <row r="173" spans="1:19">
      <c r="A173" s="178">
        <v>168</v>
      </c>
      <c r="B173" s="16"/>
      <c r="C173" s="16"/>
      <c r="D173" s="16"/>
      <c r="E173" s="16"/>
      <c r="F173" s="16"/>
      <c r="G173" s="16"/>
      <c r="H173" s="16"/>
      <c r="I173" s="181" t="str">
        <f>IFERROR(IF(COUNT(E173:H173)=0,"",IF(COUNT(E173:H173)=1,VLOOKUP(E173,'附件一之1-開班數'!$A$6:$B$65,2,0),IF(COUNT(E173:H173)=2,VLOOKUP(E173,'附件一之1-開班數'!$A$6:$B$65,2,0)&amp;"、"&amp;VLOOKUP(F173,'附件一之1-開班數'!$A$6:$B$65,2,0),IF(COUNT(E173:H173)=3,VLOOKUP(E173,'附件一之1-開班數'!$A$6:$B$65,2,0)&amp;"、"&amp;VLOOKUP(F173,'附件一之1-開班數'!$A$6:$B$65,2,0)&amp;"、"&amp;VLOOKUP(G173,'附件一之1-開班數'!$A$6:$B$65,2,0),IF(COUNT(E173:H173)=4,VLOOKUP(E173,'附件一之1-開班數'!$A$6:$B$65,2,0)&amp;"、"&amp;VLOOKUP(F173,'附件一之1-開班數'!$A$6:$B$65,2,0)&amp;"、"&amp;VLOOKUP(G173,'附件一之1-開班數'!$A$6:$B$65,2,0))&amp;"、"&amp;VLOOKUP(H173,'附件一之1-開班數'!$A$6:$B$65,2,0))))),"有班級不存在,或跳格輸入")</f>
        <v/>
      </c>
      <c r="J173" s="16"/>
      <c r="K173" s="16"/>
      <c r="L173" s="15"/>
      <c r="M173" s="15"/>
      <c r="N173" s="15"/>
      <c r="O173" s="15"/>
      <c r="P173" s="15"/>
      <c r="Q173" s="15"/>
      <c r="R173" s="179" t="str">
        <f t="shared" si="7"/>
        <v/>
      </c>
      <c r="S173" s="179" t="str">
        <f t="shared" si="6"/>
        <v/>
      </c>
    </row>
    <row r="174" spans="1:19">
      <c r="A174" s="178">
        <v>169</v>
      </c>
      <c r="B174" s="16"/>
      <c r="C174" s="16"/>
      <c r="D174" s="16"/>
      <c r="E174" s="16"/>
      <c r="F174" s="16"/>
      <c r="G174" s="16"/>
      <c r="H174" s="16"/>
      <c r="I174" s="181" t="str">
        <f>IFERROR(IF(COUNT(E174:H174)=0,"",IF(COUNT(E174:H174)=1,VLOOKUP(E174,'附件一之1-開班數'!$A$6:$B$65,2,0),IF(COUNT(E174:H174)=2,VLOOKUP(E174,'附件一之1-開班數'!$A$6:$B$65,2,0)&amp;"、"&amp;VLOOKUP(F174,'附件一之1-開班數'!$A$6:$B$65,2,0),IF(COUNT(E174:H174)=3,VLOOKUP(E174,'附件一之1-開班數'!$A$6:$B$65,2,0)&amp;"、"&amp;VLOOKUP(F174,'附件一之1-開班數'!$A$6:$B$65,2,0)&amp;"、"&amp;VLOOKUP(G174,'附件一之1-開班數'!$A$6:$B$65,2,0),IF(COUNT(E174:H174)=4,VLOOKUP(E174,'附件一之1-開班數'!$A$6:$B$65,2,0)&amp;"、"&amp;VLOOKUP(F174,'附件一之1-開班數'!$A$6:$B$65,2,0)&amp;"、"&amp;VLOOKUP(G174,'附件一之1-開班數'!$A$6:$B$65,2,0))&amp;"、"&amp;VLOOKUP(H174,'附件一之1-開班數'!$A$6:$B$65,2,0))))),"有班級不存在,或跳格輸入")</f>
        <v/>
      </c>
      <c r="J174" s="16"/>
      <c r="K174" s="16"/>
      <c r="L174" s="15"/>
      <c r="M174" s="15"/>
      <c r="N174" s="15"/>
      <c r="O174" s="15"/>
      <c r="P174" s="15"/>
      <c r="Q174" s="15"/>
      <c r="R174" s="179" t="str">
        <f t="shared" si="7"/>
        <v/>
      </c>
      <c r="S174" s="179" t="str">
        <f t="shared" si="6"/>
        <v/>
      </c>
    </row>
    <row r="175" spans="1:19">
      <c r="A175" s="178">
        <v>170</v>
      </c>
      <c r="B175" s="16"/>
      <c r="C175" s="16"/>
      <c r="D175" s="16"/>
      <c r="E175" s="16"/>
      <c r="F175" s="16"/>
      <c r="G175" s="16"/>
      <c r="H175" s="16"/>
      <c r="I175" s="181" t="str">
        <f>IFERROR(IF(COUNT(E175:H175)=0,"",IF(COUNT(E175:H175)=1,VLOOKUP(E175,'附件一之1-開班數'!$A$6:$B$65,2,0),IF(COUNT(E175:H175)=2,VLOOKUP(E175,'附件一之1-開班數'!$A$6:$B$65,2,0)&amp;"、"&amp;VLOOKUP(F175,'附件一之1-開班數'!$A$6:$B$65,2,0),IF(COUNT(E175:H175)=3,VLOOKUP(E175,'附件一之1-開班數'!$A$6:$B$65,2,0)&amp;"、"&amp;VLOOKUP(F175,'附件一之1-開班數'!$A$6:$B$65,2,0)&amp;"、"&amp;VLOOKUP(G175,'附件一之1-開班數'!$A$6:$B$65,2,0),IF(COUNT(E175:H175)=4,VLOOKUP(E175,'附件一之1-開班數'!$A$6:$B$65,2,0)&amp;"、"&amp;VLOOKUP(F175,'附件一之1-開班數'!$A$6:$B$65,2,0)&amp;"、"&amp;VLOOKUP(G175,'附件一之1-開班數'!$A$6:$B$65,2,0))&amp;"、"&amp;VLOOKUP(H175,'附件一之1-開班數'!$A$6:$B$65,2,0))))),"有班級不存在,或跳格輸入")</f>
        <v/>
      </c>
      <c r="J175" s="16"/>
      <c r="K175" s="16"/>
      <c r="L175" s="15"/>
      <c r="M175" s="15"/>
      <c r="N175" s="15"/>
      <c r="O175" s="15"/>
      <c r="P175" s="15"/>
      <c r="Q175" s="15"/>
      <c r="R175" s="179" t="str">
        <f t="shared" si="7"/>
        <v/>
      </c>
      <c r="S175" s="179" t="str">
        <f t="shared" si="6"/>
        <v/>
      </c>
    </row>
    <row r="176" spans="1:19">
      <c r="A176" s="178">
        <v>171</v>
      </c>
      <c r="B176" s="16"/>
      <c r="C176" s="16"/>
      <c r="D176" s="16"/>
      <c r="E176" s="16"/>
      <c r="F176" s="16"/>
      <c r="G176" s="16"/>
      <c r="H176" s="16"/>
      <c r="I176" s="181" t="str">
        <f>IFERROR(IF(COUNT(E176:H176)=0,"",IF(COUNT(E176:H176)=1,VLOOKUP(E176,'附件一之1-開班數'!$A$6:$B$65,2,0),IF(COUNT(E176:H176)=2,VLOOKUP(E176,'附件一之1-開班數'!$A$6:$B$65,2,0)&amp;"、"&amp;VLOOKUP(F176,'附件一之1-開班數'!$A$6:$B$65,2,0),IF(COUNT(E176:H176)=3,VLOOKUP(E176,'附件一之1-開班數'!$A$6:$B$65,2,0)&amp;"、"&amp;VLOOKUP(F176,'附件一之1-開班數'!$A$6:$B$65,2,0)&amp;"、"&amp;VLOOKUP(G176,'附件一之1-開班數'!$A$6:$B$65,2,0),IF(COUNT(E176:H176)=4,VLOOKUP(E176,'附件一之1-開班數'!$A$6:$B$65,2,0)&amp;"、"&amp;VLOOKUP(F176,'附件一之1-開班數'!$A$6:$B$65,2,0)&amp;"、"&amp;VLOOKUP(G176,'附件一之1-開班數'!$A$6:$B$65,2,0))&amp;"、"&amp;VLOOKUP(H176,'附件一之1-開班數'!$A$6:$B$65,2,0))))),"有班級不存在,或跳格輸入")</f>
        <v/>
      </c>
      <c r="J176" s="16"/>
      <c r="K176" s="16"/>
      <c r="L176" s="15"/>
      <c r="M176" s="15"/>
      <c r="N176" s="15"/>
      <c r="O176" s="15"/>
      <c r="P176" s="15"/>
      <c r="Q176" s="15"/>
      <c r="R176" s="179" t="str">
        <f t="shared" si="7"/>
        <v/>
      </c>
      <c r="S176" s="179" t="str">
        <f t="shared" si="6"/>
        <v/>
      </c>
    </row>
    <row r="177" spans="1:19">
      <c r="A177" s="178">
        <v>172</v>
      </c>
      <c r="B177" s="16"/>
      <c r="C177" s="16"/>
      <c r="D177" s="16"/>
      <c r="E177" s="16"/>
      <c r="F177" s="16"/>
      <c r="G177" s="16"/>
      <c r="H177" s="16"/>
      <c r="I177" s="181" t="str">
        <f>IFERROR(IF(COUNT(E177:H177)=0,"",IF(COUNT(E177:H177)=1,VLOOKUP(E177,'附件一之1-開班數'!$A$6:$B$65,2,0),IF(COUNT(E177:H177)=2,VLOOKUP(E177,'附件一之1-開班數'!$A$6:$B$65,2,0)&amp;"、"&amp;VLOOKUP(F177,'附件一之1-開班數'!$A$6:$B$65,2,0),IF(COUNT(E177:H177)=3,VLOOKUP(E177,'附件一之1-開班數'!$A$6:$B$65,2,0)&amp;"、"&amp;VLOOKUP(F177,'附件一之1-開班數'!$A$6:$B$65,2,0)&amp;"、"&amp;VLOOKUP(G177,'附件一之1-開班數'!$A$6:$B$65,2,0),IF(COUNT(E177:H177)=4,VLOOKUP(E177,'附件一之1-開班數'!$A$6:$B$65,2,0)&amp;"、"&amp;VLOOKUP(F177,'附件一之1-開班數'!$A$6:$B$65,2,0)&amp;"、"&amp;VLOOKUP(G177,'附件一之1-開班數'!$A$6:$B$65,2,0))&amp;"、"&amp;VLOOKUP(H177,'附件一之1-開班數'!$A$6:$B$65,2,0))))),"有班級不存在,或跳格輸入")</f>
        <v/>
      </c>
      <c r="J177" s="16"/>
      <c r="K177" s="16"/>
      <c r="L177" s="15"/>
      <c r="M177" s="15"/>
      <c r="N177" s="15"/>
      <c r="O177" s="15"/>
      <c r="P177" s="15"/>
      <c r="Q177" s="15"/>
      <c r="R177" s="179" t="str">
        <f t="shared" si="7"/>
        <v/>
      </c>
      <c r="S177" s="179" t="str">
        <f t="shared" si="6"/>
        <v/>
      </c>
    </row>
    <row r="178" spans="1:19">
      <c r="A178" s="178">
        <v>173</v>
      </c>
      <c r="B178" s="16"/>
      <c r="C178" s="16"/>
      <c r="D178" s="16"/>
      <c r="E178" s="16"/>
      <c r="F178" s="16"/>
      <c r="G178" s="16"/>
      <c r="H178" s="16"/>
      <c r="I178" s="181" t="str">
        <f>IFERROR(IF(COUNT(E178:H178)=0,"",IF(COUNT(E178:H178)=1,VLOOKUP(E178,'附件一之1-開班數'!$A$6:$B$65,2,0),IF(COUNT(E178:H178)=2,VLOOKUP(E178,'附件一之1-開班數'!$A$6:$B$65,2,0)&amp;"、"&amp;VLOOKUP(F178,'附件一之1-開班數'!$A$6:$B$65,2,0),IF(COUNT(E178:H178)=3,VLOOKUP(E178,'附件一之1-開班數'!$A$6:$B$65,2,0)&amp;"、"&amp;VLOOKUP(F178,'附件一之1-開班數'!$A$6:$B$65,2,0)&amp;"、"&amp;VLOOKUP(G178,'附件一之1-開班數'!$A$6:$B$65,2,0),IF(COUNT(E178:H178)=4,VLOOKUP(E178,'附件一之1-開班數'!$A$6:$B$65,2,0)&amp;"、"&amp;VLOOKUP(F178,'附件一之1-開班數'!$A$6:$B$65,2,0)&amp;"、"&amp;VLOOKUP(G178,'附件一之1-開班數'!$A$6:$B$65,2,0))&amp;"、"&amp;VLOOKUP(H178,'附件一之1-開班數'!$A$6:$B$65,2,0))))),"有班級不存在,或跳格輸入")</f>
        <v/>
      </c>
      <c r="J178" s="16"/>
      <c r="K178" s="16"/>
      <c r="L178" s="15"/>
      <c r="M178" s="15"/>
      <c r="N178" s="15"/>
      <c r="O178" s="15"/>
      <c r="P178" s="15"/>
      <c r="Q178" s="15"/>
      <c r="R178" s="179" t="str">
        <f t="shared" si="7"/>
        <v/>
      </c>
      <c r="S178" s="179" t="str">
        <f t="shared" si="6"/>
        <v/>
      </c>
    </row>
    <row r="179" spans="1:19">
      <c r="A179" s="178">
        <v>174</v>
      </c>
      <c r="B179" s="16"/>
      <c r="C179" s="16"/>
      <c r="D179" s="16"/>
      <c r="E179" s="16"/>
      <c r="F179" s="16"/>
      <c r="G179" s="16"/>
      <c r="H179" s="16"/>
      <c r="I179" s="181" t="str">
        <f>IFERROR(IF(COUNT(E179:H179)=0,"",IF(COUNT(E179:H179)=1,VLOOKUP(E179,'附件一之1-開班數'!$A$6:$B$65,2,0),IF(COUNT(E179:H179)=2,VLOOKUP(E179,'附件一之1-開班數'!$A$6:$B$65,2,0)&amp;"、"&amp;VLOOKUP(F179,'附件一之1-開班數'!$A$6:$B$65,2,0),IF(COUNT(E179:H179)=3,VLOOKUP(E179,'附件一之1-開班數'!$A$6:$B$65,2,0)&amp;"、"&amp;VLOOKUP(F179,'附件一之1-開班數'!$A$6:$B$65,2,0)&amp;"、"&amp;VLOOKUP(G179,'附件一之1-開班數'!$A$6:$B$65,2,0),IF(COUNT(E179:H179)=4,VLOOKUP(E179,'附件一之1-開班數'!$A$6:$B$65,2,0)&amp;"、"&amp;VLOOKUP(F179,'附件一之1-開班數'!$A$6:$B$65,2,0)&amp;"、"&amp;VLOOKUP(G179,'附件一之1-開班數'!$A$6:$B$65,2,0))&amp;"、"&amp;VLOOKUP(H179,'附件一之1-開班數'!$A$6:$B$65,2,0))))),"有班級不存在,或跳格輸入")</f>
        <v/>
      </c>
      <c r="J179" s="16"/>
      <c r="K179" s="16"/>
      <c r="L179" s="15"/>
      <c r="M179" s="15"/>
      <c r="N179" s="15"/>
      <c r="O179" s="15"/>
      <c r="P179" s="15"/>
      <c r="Q179" s="15"/>
      <c r="R179" s="179" t="str">
        <f t="shared" si="7"/>
        <v/>
      </c>
      <c r="S179" s="179" t="str">
        <f t="shared" si="6"/>
        <v/>
      </c>
    </row>
    <row r="180" spans="1:19">
      <c r="A180" s="178">
        <v>175</v>
      </c>
      <c r="B180" s="16"/>
      <c r="C180" s="16"/>
      <c r="D180" s="16"/>
      <c r="E180" s="16"/>
      <c r="F180" s="16"/>
      <c r="G180" s="16"/>
      <c r="H180" s="16"/>
      <c r="I180" s="181" t="str">
        <f>IFERROR(IF(COUNT(E180:H180)=0,"",IF(COUNT(E180:H180)=1,VLOOKUP(E180,'附件一之1-開班數'!$A$6:$B$65,2,0),IF(COUNT(E180:H180)=2,VLOOKUP(E180,'附件一之1-開班數'!$A$6:$B$65,2,0)&amp;"、"&amp;VLOOKUP(F180,'附件一之1-開班數'!$A$6:$B$65,2,0),IF(COUNT(E180:H180)=3,VLOOKUP(E180,'附件一之1-開班數'!$A$6:$B$65,2,0)&amp;"、"&amp;VLOOKUP(F180,'附件一之1-開班數'!$A$6:$B$65,2,0)&amp;"、"&amp;VLOOKUP(G180,'附件一之1-開班數'!$A$6:$B$65,2,0),IF(COUNT(E180:H180)=4,VLOOKUP(E180,'附件一之1-開班數'!$A$6:$B$65,2,0)&amp;"、"&amp;VLOOKUP(F180,'附件一之1-開班數'!$A$6:$B$65,2,0)&amp;"、"&amp;VLOOKUP(G180,'附件一之1-開班數'!$A$6:$B$65,2,0))&amp;"、"&amp;VLOOKUP(H180,'附件一之1-開班數'!$A$6:$B$65,2,0))))),"有班級不存在,或跳格輸入")</f>
        <v/>
      </c>
      <c r="J180" s="16"/>
      <c r="K180" s="16"/>
      <c r="L180" s="15"/>
      <c r="M180" s="15"/>
      <c r="N180" s="15"/>
      <c r="O180" s="15"/>
      <c r="P180" s="15"/>
      <c r="Q180" s="15"/>
      <c r="R180" s="179" t="str">
        <f t="shared" si="7"/>
        <v/>
      </c>
      <c r="S180" s="179" t="str">
        <f t="shared" si="6"/>
        <v/>
      </c>
    </row>
    <row r="181" spans="1:19">
      <c r="A181" s="178">
        <v>176</v>
      </c>
      <c r="B181" s="16"/>
      <c r="C181" s="16"/>
      <c r="D181" s="16"/>
      <c r="E181" s="16"/>
      <c r="F181" s="16"/>
      <c r="G181" s="16"/>
      <c r="H181" s="16"/>
      <c r="I181" s="181" t="str">
        <f>IFERROR(IF(COUNT(E181:H181)=0,"",IF(COUNT(E181:H181)=1,VLOOKUP(E181,'附件一之1-開班數'!$A$6:$B$65,2,0),IF(COUNT(E181:H181)=2,VLOOKUP(E181,'附件一之1-開班數'!$A$6:$B$65,2,0)&amp;"、"&amp;VLOOKUP(F181,'附件一之1-開班數'!$A$6:$B$65,2,0),IF(COUNT(E181:H181)=3,VLOOKUP(E181,'附件一之1-開班數'!$A$6:$B$65,2,0)&amp;"、"&amp;VLOOKUP(F181,'附件一之1-開班數'!$A$6:$B$65,2,0)&amp;"、"&amp;VLOOKUP(G181,'附件一之1-開班數'!$A$6:$B$65,2,0),IF(COUNT(E181:H181)=4,VLOOKUP(E181,'附件一之1-開班數'!$A$6:$B$65,2,0)&amp;"、"&amp;VLOOKUP(F181,'附件一之1-開班數'!$A$6:$B$65,2,0)&amp;"、"&amp;VLOOKUP(G181,'附件一之1-開班數'!$A$6:$B$65,2,0))&amp;"、"&amp;VLOOKUP(H181,'附件一之1-開班數'!$A$6:$B$65,2,0))))),"有班級不存在,或跳格輸入")</f>
        <v/>
      </c>
      <c r="J181" s="16"/>
      <c r="K181" s="16"/>
      <c r="L181" s="15"/>
      <c r="M181" s="15"/>
      <c r="N181" s="15"/>
      <c r="O181" s="15"/>
      <c r="P181" s="15"/>
      <c r="Q181" s="15"/>
      <c r="R181" s="179" t="str">
        <f t="shared" si="7"/>
        <v/>
      </c>
      <c r="S181" s="179" t="str">
        <f t="shared" si="6"/>
        <v/>
      </c>
    </row>
    <row r="182" spans="1:19">
      <c r="A182" s="178">
        <v>177</v>
      </c>
      <c r="B182" s="16"/>
      <c r="C182" s="16"/>
      <c r="D182" s="16"/>
      <c r="E182" s="16"/>
      <c r="F182" s="16"/>
      <c r="G182" s="16"/>
      <c r="H182" s="16"/>
      <c r="I182" s="181" t="str">
        <f>IFERROR(IF(COUNT(E182:H182)=0,"",IF(COUNT(E182:H182)=1,VLOOKUP(E182,'附件一之1-開班數'!$A$6:$B$65,2,0),IF(COUNT(E182:H182)=2,VLOOKUP(E182,'附件一之1-開班數'!$A$6:$B$65,2,0)&amp;"、"&amp;VLOOKUP(F182,'附件一之1-開班數'!$A$6:$B$65,2,0),IF(COUNT(E182:H182)=3,VLOOKUP(E182,'附件一之1-開班數'!$A$6:$B$65,2,0)&amp;"、"&amp;VLOOKUP(F182,'附件一之1-開班數'!$A$6:$B$65,2,0)&amp;"、"&amp;VLOOKUP(G182,'附件一之1-開班數'!$A$6:$B$65,2,0),IF(COUNT(E182:H182)=4,VLOOKUP(E182,'附件一之1-開班數'!$A$6:$B$65,2,0)&amp;"、"&amp;VLOOKUP(F182,'附件一之1-開班數'!$A$6:$B$65,2,0)&amp;"、"&amp;VLOOKUP(G182,'附件一之1-開班數'!$A$6:$B$65,2,0))&amp;"、"&amp;VLOOKUP(H182,'附件一之1-開班數'!$A$6:$B$65,2,0))))),"有班級不存在,或跳格輸入")</f>
        <v/>
      </c>
      <c r="J182" s="16"/>
      <c r="K182" s="16"/>
      <c r="L182" s="15"/>
      <c r="M182" s="15"/>
      <c r="N182" s="15"/>
      <c r="O182" s="15"/>
      <c r="P182" s="15"/>
      <c r="Q182" s="15"/>
      <c r="R182" s="179" t="str">
        <f t="shared" si="7"/>
        <v/>
      </c>
      <c r="S182" s="179" t="str">
        <f t="shared" si="6"/>
        <v/>
      </c>
    </row>
    <row r="183" spans="1:19">
      <c r="A183" s="178">
        <v>178</v>
      </c>
      <c r="B183" s="16"/>
      <c r="C183" s="16"/>
      <c r="D183" s="16"/>
      <c r="E183" s="16"/>
      <c r="F183" s="16"/>
      <c r="G183" s="16"/>
      <c r="H183" s="16"/>
      <c r="I183" s="181" t="str">
        <f>IFERROR(IF(COUNT(E183:H183)=0,"",IF(COUNT(E183:H183)=1,VLOOKUP(E183,'附件一之1-開班數'!$A$6:$B$65,2,0),IF(COUNT(E183:H183)=2,VLOOKUP(E183,'附件一之1-開班數'!$A$6:$B$65,2,0)&amp;"、"&amp;VLOOKUP(F183,'附件一之1-開班數'!$A$6:$B$65,2,0),IF(COUNT(E183:H183)=3,VLOOKUP(E183,'附件一之1-開班數'!$A$6:$B$65,2,0)&amp;"、"&amp;VLOOKUP(F183,'附件一之1-開班數'!$A$6:$B$65,2,0)&amp;"、"&amp;VLOOKUP(G183,'附件一之1-開班數'!$A$6:$B$65,2,0),IF(COUNT(E183:H183)=4,VLOOKUP(E183,'附件一之1-開班數'!$A$6:$B$65,2,0)&amp;"、"&amp;VLOOKUP(F183,'附件一之1-開班數'!$A$6:$B$65,2,0)&amp;"、"&amp;VLOOKUP(G183,'附件一之1-開班數'!$A$6:$B$65,2,0))&amp;"、"&amp;VLOOKUP(H183,'附件一之1-開班數'!$A$6:$B$65,2,0))))),"有班級不存在,或跳格輸入")</f>
        <v/>
      </c>
      <c r="J183" s="16"/>
      <c r="K183" s="16"/>
      <c r="L183" s="15"/>
      <c r="M183" s="15"/>
      <c r="N183" s="15"/>
      <c r="O183" s="15"/>
      <c r="P183" s="15"/>
      <c r="Q183" s="15"/>
      <c r="R183" s="179" t="str">
        <f t="shared" si="7"/>
        <v/>
      </c>
      <c r="S183" s="179" t="str">
        <f t="shared" si="6"/>
        <v/>
      </c>
    </row>
    <row r="184" spans="1:19">
      <c r="A184" s="178">
        <v>179</v>
      </c>
      <c r="B184" s="16"/>
      <c r="C184" s="16"/>
      <c r="D184" s="16"/>
      <c r="E184" s="16"/>
      <c r="F184" s="16"/>
      <c r="G184" s="16"/>
      <c r="H184" s="16"/>
      <c r="I184" s="181" t="str">
        <f>IFERROR(IF(COUNT(E184:H184)=0,"",IF(COUNT(E184:H184)=1,VLOOKUP(E184,'附件一之1-開班數'!$A$6:$B$65,2,0),IF(COUNT(E184:H184)=2,VLOOKUP(E184,'附件一之1-開班數'!$A$6:$B$65,2,0)&amp;"、"&amp;VLOOKUP(F184,'附件一之1-開班數'!$A$6:$B$65,2,0),IF(COUNT(E184:H184)=3,VLOOKUP(E184,'附件一之1-開班數'!$A$6:$B$65,2,0)&amp;"、"&amp;VLOOKUP(F184,'附件一之1-開班數'!$A$6:$B$65,2,0)&amp;"、"&amp;VLOOKUP(G184,'附件一之1-開班數'!$A$6:$B$65,2,0),IF(COUNT(E184:H184)=4,VLOOKUP(E184,'附件一之1-開班數'!$A$6:$B$65,2,0)&amp;"、"&amp;VLOOKUP(F184,'附件一之1-開班數'!$A$6:$B$65,2,0)&amp;"、"&amp;VLOOKUP(G184,'附件一之1-開班數'!$A$6:$B$65,2,0))&amp;"、"&amp;VLOOKUP(H184,'附件一之1-開班數'!$A$6:$B$65,2,0))))),"有班級不存在,或跳格輸入")</f>
        <v/>
      </c>
      <c r="J184" s="16"/>
      <c r="K184" s="16"/>
      <c r="L184" s="15"/>
      <c r="M184" s="15"/>
      <c r="N184" s="15"/>
      <c r="O184" s="15"/>
      <c r="P184" s="15"/>
      <c r="Q184" s="15"/>
      <c r="R184" s="179" t="str">
        <f t="shared" si="7"/>
        <v/>
      </c>
      <c r="S184" s="179" t="str">
        <f t="shared" si="6"/>
        <v/>
      </c>
    </row>
    <row r="185" spans="1:19">
      <c r="A185" s="178">
        <v>180</v>
      </c>
      <c r="B185" s="16"/>
      <c r="C185" s="16"/>
      <c r="D185" s="16"/>
      <c r="E185" s="16"/>
      <c r="F185" s="16"/>
      <c r="G185" s="16"/>
      <c r="H185" s="16"/>
      <c r="I185" s="181" t="str">
        <f>IFERROR(IF(COUNT(E185:H185)=0,"",IF(COUNT(E185:H185)=1,VLOOKUP(E185,'附件一之1-開班數'!$A$6:$B$65,2,0),IF(COUNT(E185:H185)=2,VLOOKUP(E185,'附件一之1-開班數'!$A$6:$B$65,2,0)&amp;"、"&amp;VLOOKUP(F185,'附件一之1-開班數'!$A$6:$B$65,2,0),IF(COUNT(E185:H185)=3,VLOOKUP(E185,'附件一之1-開班數'!$A$6:$B$65,2,0)&amp;"、"&amp;VLOOKUP(F185,'附件一之1-開班數'!$A$6:$B$65,2,0)&amp;"、"&amp;VLOOKUP(G185,'附件一之1-開班數'!$A$6:$B$65,2,0),IF(COUNT(E185:H185)=4,VLOOKUP(E185,'附件一之1-開班數'!$A$6:$B$65,2,0)&amp;"、"&amp;VLOOKUP(F185,'附件一之1-開班數'!$A$6:$B$65,2,0)&amp;"、"&amp;VLOOKUP(G185,'附件一之1-開班數'!$A$6:$B$65,2,0))&amp;"、"&amp;VLOOKUP(H185,'附件一之1-開班數'!$A$6:$B$65,2,0))))),"有班級不存在,或跳格輸入")</f>
        <v/>
      </c>
      <c r="J185" s="16"/>
      <c r="K185" s="16"/>
      <c r="L185" s="15"/>
      <c r="M185" s="15"/>
      <c r="N185" s="15"/>
      <c r="O185" s="15"/>
      <c r="P185" s="15"/>
      <c r="Q185" s="15"/>
      <c r="R185" s="179" t="str">
        <f t="shared" si="7"/>
        <v/>
      </c>
      <c r="S185" s="179" t="str">
        <f t="shared" si="6"/>
        <v/>
      </c>
    </row>
    <row r="186" spans="1:19">
      <c r="A186" s="178">
        <v>181</v>
      </c>
      <c r="B186" s="16"/>
      <c r="C186" s="16"/>
      <c r="D186" s="16"/>
      <c r="E186" s="16"/>
      <c r="F186" s="16"/>
      <c r="G186" s="16"/>
      <c r="H186" s="16"/>
      <c r="I186" s="181" t="str">
        <f>IFERROR(IF(COUNT(E186:H186)=0,"",IF(COUNT(E186:H186)=1,VLOOKUP(E186,'附件一之1-開班數'!$A$6:$B$65,2,0),IF(COUNT(E186:H186)=2,VLOOKUP(E186,'附件一之1-開班數'!$A$6:$B$65,2,0)&amp;"、"&amp;VLOOKUP(F186,'附件一之1-開班數'!$A$6:$B$65,2,0),IF(COUNT(E186:H186)=3,VLOOKUP(E186,'附件一之1-開班數'!$A$6:$B$65,2,0)&amp;"、"&amp;VLOOKUP(F186,'附件一之1-開班數'!$A$6:$B$65,2,0)&amp;"、"&amp;VLOOKUP(G186,'附件一之1-開班數'!$A$6:$B$65,2,0),IF(COUNT(E186:H186)=4,VLOOKUP(E186,'附件一之1-開班數'!$A$6:$B$65,2,0)&amp;"、"&amp;VLOOKUP(F186,'附件一之1-開班數'!$A$6:$B$65,2,0)&amp;"、"&amp;VLOOKUP(G186,'附件一之1-開班數'!$A$6:$B$65,2,0))&amp;"、"&amp;VLOOKUP(H186,'附件一之1-開班數'!$A$6:$B$65,2,0))))),"有班級不存在,或跳格輸入")</f>
        <v/>
      </c>
      <c r="J186" s="16"/>
      <c r="K186" s="16"/>
      <c r="L186" s="15"/>
      <c r="M186" s="15"/>
      <c r="N186" s="15"/>
      <c r="O186" s="15"/>
      <c r="P186" s="15"/>
      <c r="Q186" s="15"/>
      <c r="R186" s="179" t="str">
        <f t="shared" si="7"/>
        <v/>
      </c>
      <c r="S186" s="179" t="str">
        <f t="shared" si="6"/>
        <v/>
      </c>
    </row>
    <row r="187" spans="1:19">
      <c r="A187" s="178">
        <v>182</v>
      </c>
      <c r="B187" s="16"/>
      <c r="C187" s="16"/>
      <c r="D187" s="16"/>
      <c r="E187" s="16"/>
      <c r="F187" s="16"/>
      <c r="G187" s="16"/>
      <c r="H187" s="16"/>
      <c r="I187" s="181" t="str">
        <f>IFERROR(IF(COUNT(E187:H187)=0,"",IF(COUNT(E187:H187)=1,VLOOKUP(E187,'附件一之1-開班數'!$A$6:$B$65,2,0),IF(COUNT(E187:H187)=2,VLOOKUP(E187,'附件一之1-開班數'!$A$6:$B$65,2,0)&amp;"、"&amp;VLOOKUP(F187,'附件一之1-開班數'!$A$6:$B$65,2,0),IF(COUNT(E187:H187)=3,VLOOKUP(E187,'附件一之1-開班數'!$A$6:$B$65,2,0)&amp;"、"&amp;VLOOKUP(F187,'附件一之1-開班數'!$A$6:$B$65,2,0)&amp;"、"&amp;VLOOKUP(G187,'附件一之1-開班數'!$A$6:$B$65,2,0),IF(COUNT(E187:H187)=4,VLOOKUP(E187,'附件一之1-開班數'!$A$6:$B$65,2,0)&amp;"、"&amp;VLOOKUP(F187,'附件一之1-開班數'!$A$6:$B$65,2,0)&amp;"、"&amp;VLOOKUP(G187,'附件一之1-開班數'!$A$6:$B$65,2,0))&amp;"、"&amp;VLOOKUP(H187,'附件一之1-開班數'!$A$6:$B$65,2,0))))),"有班級不存在,或跳格輸入")</f>
        <v/>
      </c>
      <c r="J187" s="16"/>
      <c r="K187" s="16"/>
      <c r="L187" s="15"/>
      <c r="M187" s="15"/>
      <c r="N187" s="15"/>
      <c r="O187" s="15"/>
      <c r="P187" s="15"/>
      <c r="Q187" s="15"/>
      <c r="R187" s="179" t="str">
        <f t="shared" si="7"/>
        <v/>
      </c>
      <c r="S187" s="179" t="str">
        <f t="shared" si="6"/>
        <v/>
      </c>
    </row>
    <row r="188" spans="1:19">
      <c r="A188" s="178">
        <v>183</v>
      </c>
      <c r="B188" s="16"/>
      <c r="C188" s="16"/>
      <c r="D188" s="16"/>
      <c r="E188" s="16"/>
      <c r="F188" s="16"/>
      <c r="G188" s="16"/>
      <c r="H188" s="16"/>
      <c r="I188" s="181" t="str">
        <f>IFERROR(IF(COUNT(E188:H188)=0,"",IF(COUNT(E188:H188)=1,VLOOKUP(E188,'附件一之1-開班數'!$A$6:$B$65,2,0),IF(COUNT(E188:H188)=2,VLOOKUP(E188,'附件一之1-開班數'!$A$6:$B$65,2,0)&amp;"、"&amp;VLOOKUP(F188,'附件一之1-開班數'!$A$6:$B$65,2,0),IF(COUNT(E188:H188)=3,VLOOKUP(E188,'附件一之1-開班數'!$A$6:$B$65,2,0)&amp;"、"&amp;VLOOKUP(F188,'附件一之1-開班數'!$A$6:$B$65,2,0)&amp;"、"&amp;VLOOKUP(G188,'附件一之1-開班數'!$A$6:$B$65,2,0),IF(COUNT(E188:H188)=4,VLOOKUP(E188,'附件一之1-開班數'!$A$6:$B$65,2,0)&amp;"、"&amp;VLOOKUP(F188,'附件一之1-開班數'!$A$6:$B$65,2,0)&amp;"、"&amp;VLOOKUP(G188,'附件一之1-開班數'!$A$6:$B$65,2,0))&amp;"、"&amp;VLOOKUP(H188,'附件一之1-開班數'!$A$6:$B$65,2,0))))),"有班級不存在,或跳格輸入")</f>
        <v/>
      </c>
      <c r="J188" s="16"/>
      <c r="K188" s="16"/>
      <c r="L188" s="15"/>
      <c r="M188" s="15"/>
      <c r="N188" s="15"/>
      <c r="O188" s="15"/>
      <c r="P188" s="15"/>
      <c r="Q188" s="15"/>
      <c r="R188" s="179" t="str">
        <f t="shared" si="7"/>
        <v/>
      </c>
      <c r="S188" s="179" t="str">
        <f t="shared" si="6"/>
        <v/>
      </c>
    </row>
    <row r="189" spans="1:19">
      <c r="A189" s="178">
        <v>184</v>
      </c>
      <c r="B189" s="16"/>
      <c r="C189" s="16"/>
      <c r="D189" s="16"/>
      <c r="E189" s="16"/>
      <c r="F189" s="16"/>
      <c r="G189" s="16"/>
      <c r="H189" s="16"/>
      <c r="I189" s="181" t="str">
        <f>IFERROR(IF(COUNT(E189:H189)=0,"",IF(COUNT(E189:H189)=1,VLOOKUP(E189,'附件一之1-開班數'!$A$6:$B$65,2,0),IF(COUNT(E189:H189)=2,VLOOKUP(E189,'附件一之1-開班數'!$A$6:$B$65,2,0)&amp;"、"&amp;VLOOKUP(F189,'附件一之1-開班數'!$A$6:$B$65,2,0),IF(COUNT(E189:H189)=3,VLOOKUP(E189,'附件一之1-開班數'!$A$6:$B$65,2,0)&amp;"、"&amp;VLOOKUP(F189,'附件一之1-開班數'!$A$6:$B$65,2,0)&amp;"、"&amp;VLOOKUP(G189,'附件一之1-開班數'!$A$6:$B$65,2,0),IF(COUNT(E189:H189)=4,VLOOKUP(E189,'附件一之1-開班數'!$A$6:$B$65,2,0)&amp;"、"&amp;VLOOKUP(F189,'附件一之1-開班數'!$A$6:$B$65,2,0)&amp;"、"&amp;VLOOKUP(G189,'附件一之1-開班數'!$A$6:$B$65,2,0))&amp;"、"&amp;VLOOKUP(H189,'附件一之1-開班數'!$A$6:$B$65,2,0))))),"有班級不存在,或跳格輸入")</f>
        <v/>
      </c>
      <c r="J189" s="16"/>
      <c r="K189" s="16"/>
      <c r="L189" s="15"/>
      <c r="M189" s="15"/>
      <c r="N189" s="15"/>
      <c r="O189" s="15"/>
      <c r="P189" s="15"/>
      <c r="Q189" s="15"/>
      <c r="R189" s="179" t="str">
        <f t="shared" si="7"/>
        <v/>
      </c>
      <c r="S189" s="179" t="str">
        <f t="shared" si="6"/>
        <v/>
      </c>
    </row>
    <row r="190" spans="1:19">
      <c r="A190" s="178">
        <v>185</v>
      </c>
      <c r="B190" s="16"/>
      <c r="C190" s="16"/>
      <c r="D190" s="16"/>
      <c r="E190" s="16"/>
      <c r="F190" s="16"/>
      <c r="G190" s="16"/>
      <c r="H190" s="16"/>
      <c r="I190" s="181" t="str">
        <f>IFERROR(IF(COUNT(E190:H190)=0,"",IF(COUNT(E190:H190)=1,VLOOKUP(E190,'附件一之1-開班數'!$A$6:$B$65,2,0),IF(COUNT(E190:H190)=2,VLOOKUP(E190,'附件一之1-開班數'!$A$6:$B$65,2,0)&amp;"、"&amp;VLOOKUP(F190,'附件一之1-開班數'!$A$6:$B$65,2,0),IF(COUNT(E190:H190)=3,VLOOKUP(E190,'附件一之1-開班數'!$A$6:$B$65,2,0)&amp;"、"&amp;VLOOKUP(F190,'附件一之1-開班數'!$A$6:$B$65,2,0)&amp;"、"&amp;VLOOKUP(G190,'附件一之1-開班數'!$A$6:$B$65,2,0),IF(COUNT(E190:H190)=4,VLOOKUP(E190,'附件一之1-開班數'!$A$6:$B$65,2,0)&amp;"、"&amp;VLOOKUP(F190,'附件一之1-開班數'!$A$6:$B$65,2,0)&amp;"、"&amp;VLOOKUP(G190,'附件一之1-開班數'!$A$6:$B$65,2,0))&amp;"、"&amp;VLOOKUP(H190,'附件一之1-開班數'!$A$6:$B$65,2,0))))),"有班級不存在,或跳格輸入")</f>
        <v/>
      </c>
      <c r="J190" s="16"/>
      <c r="K190" s="16"/>
      <c r="L190" s="15"/>
      <c r="M190" s="15"/>
      <c r="N190" s="15"/>
      <c r="O190" s="15"/>
      <c r="P190" s="15"/>
      <c r="Q190" s="15"/>
      <c r="R190" s="179" t="str">
        <f t="shared" si="7"/>
        <v/>
      </c>
      <c r="S190" s="179" t="str">
        <f t="shared" si="6"/>
        <v/>
      </c>
    </row>
    <row r="191" spans="1:19">
      <c r="A191" s="178">
        <v>186</v>
      </c>
      <c r="B191" s="16"/>
      <c r="C191" s="16"/>
      <c r="D191" s="16"/>
      <c r="E191" s="16"/>
      <c r="F191" s="16"/>
      <c r="G191" s="16"/>
      <c r="H191" s="16"/>
      <c r="I191" s="181" t="str">
        <f>IFERROR(IF(COUNT(E191:H191)=0,"",IF(COUNT(E191:H191)=1,VLOOKUP(E191,'附件一之1-開班數'!$A$6:$B$65,2,0),IF(COUNT(E191:H191)=2,VLOOKUP(E191,'附件一之1-開班數'!$A$6:$B$65,2,0)&amp;"、"&amp;VLOOKUP(F191,'附件一之1-開班數'!$A$6:$B$65,2,0),IF(COUNT(E191:H191)=3,VLOOKUP(E191,'附件一之1-開班數'!$A$6:$B$65,2,0)&amp;"、"&amp;VLOOKUP(F191,'附件一之1-開班數'!$A$6:$B$65,2,0)&amp;"、"&amp;VLOOKUP(G191,'附件一之1-開班數'!$A$6:$B$65,2,0),IF(COUNT(E191:H191)=4,VLOOKUP(E191,'附件一之1-開班數'!$A$6:$B$65,2,0)&amp;"、"&amp;VLOOKUP(F191,'附件一之1-開班數'!$A$6:$B$65,2,0)&amp;"、"&amp;VLOOKUP(G191,'附件一之1-開班數'!$A$6:$B$65,2,0))&amp;"、"&amp;VLOOKUP(H191,'附件一之1-開班數'!$A$6:$B$65,2,0))))),"有班級不存在,或跳格輸入")</f>
        <v/>
      </c>
      <c r="J191" s="16"/>
      <c r="K191" s="16"/>
      <c r="L191" s="15"/>
      <c r="M191" s="15"/>
      <c r="N191" s="15"/>
      <c r="O191" s="15"/>
      <c r="P191" s="15"/>
      <c r="Q191" s="15"/>
      <c r="R191" s="179" t="str">
        <f t="shared" si="7"/>
        <v/>
      </c>
      <c r="S191" s="179" t="str">
        <f t="shared" si="6"/>
        <v/>
      </c>
    </row>
    <row r="192" spans="1:19">
      <c r="A192" s="178">
        <v>187</v>
      </c>
      <c r="B192" s="16"/>
      <c r="C192" s="16"/>
      <c r="D192" s="16"/>
      <c r="E192" s="16"/>
      <c r="F192" s="16"/>
      <c r="G192" s="16"/>
      <c r="H192" s="16"/>
      <c r="I192" s="181" t="str">
        <f>IFERROR(IF(COUNT(E192:H192)=0,"",IF(COUNT(E192:H192)=1,VLOOKUP(E192,'附件一之1-開班數'!$A$6:$B$65,2,0),IF(COUNT(E192:H192)=2,VLOOKUP(E192,'附件一之1-開班數'!$A$6:$B$65,2,0)&amp;"、"&amp;VLOOKUP(F192,'附件一之1-開班數'!$A$6:$B$65,2,0),IF(COUNT(E192:H192)=3,VLOOKUP(E192,'附件一之1-開班數'!$A$6:$B$65,2,0)&amp;"、"&amp;VLOOKUP(F192,'附件一之1-開班數'!$A$6:$B$65,2,0)&amp;"、"&amp;VLOOKUP(G192,'附件一之1-開班數'!$A$6:$B$65,2,0),IF(COUNT(E192:H192)=4,VLOOKUP(E192,'附件一之1-開班數'!$A$6:$B$65,2,0)&amp;"、"&amp;VLOOKUP(F192,'附件一之1-開班數'!$A$6:$B$65,2,0)&amp;"、"&amp;VLOOKUP(G192,'附件一之1-開班數'!$A$6:$B$65,2,0))&amp;"、"&amp;VLOOKUP(H192,'附件一之1-開班數'!$A$6:$B$65,2,0))))),"有班級不存在,或跳格輸入")</f>
        <v/>
      </c>
      <c r="J192" s="16"/>
      <c r="K192" s="16"/>
      <c r="L192" s="15"/>
      <c r="M192" s="15"/>
      <c r="N192" s="15"/>
      <c r="O192" s="15"/>
      <c r="P192" s="15"/>
      <c r="Q192" s="15"/>
      <c r="R192" s="179" t="str">
        <f t="shared" si="7"/>
        <v/>
      </c>
      <c r="S192" s="179" t="str">
        <f t="shared" si="6"/>
        <v/>
      </c>
    </row>
    <row r="193" spans="1:19">
      <c r="A193" s="178">
        <v>188</v>
      </c>
      <c r="B193" s="16"/>
      <c r="C193" s="16"/>
      <c r="D193" s="16"/>
      <c r="E193" s="16"/>
      <c r="F193" s="16"/>
      <c r="G193" s="16"/>
      <c r="H193" s="16"/>
      <c r="I193" s="181" t="str">
        <f>IFERROR(IF(COUNT(E193:H193)=0,"",IF(COUNT(E193:H193)=1,VLOOKUP(E193,'附件一之1-開班數'!$A$6:$B$65,2,0),IF(COUNT(E193:H193)=2,VLOOKUP(E193,'附件一之1-開班數'!$A$6:$B$65,2,0)&amp;"、"&amp;VLOOKUP(F193,'附件一之1-開班數'!$A$6:$B$65,2,0),IF(COUNT(E193:H193)=3,VLOOKUP(E193,'附件一之1-開班數'!$A$6:$B$65,2,0)&amp;"、"&amp;VLOOKUP(F193,'附件一之1-開班數'!$A$6:$B$65,2,0)&amp;"、"&amp;VLOOKUP(G193,'附件一之1-開班數'!$A$6:$B$65,2,0),IF(COUNT(E193:H193)=4,VLOOKUP(E193,'附件一之1-開班數'!$A$6:$B$65,2,0)&amp;"、"&amp;VLOOKUP(F193,'附件一之1-開班數'!$A$6:$B$65,2,0)&amp;"、"&amp;VLOOKUP(G193,'附件一之1-開班數'!$A$6:$B$65,2,0))&amp;"、"&amp;VLOOKUP(H193,'附件一之1-開班數'!$A$6:$B$65,2,0))))),"有班級不存在,或跳格輸入")</f>
        <v/>
      </c>
      <c r="J193" s="16"/>
      <c r="K193" s="16"/>
      <c r="L193" s="15"/>
      <c r="M193" s="15"/>
      <c r="N193" s="15"/>
      <c r="O193" s="15"/>
      <c r="P193" s="15"/>
      <c r="Q193" s="15"/>
      <c r="R193" s="179" t="str">
        <f t="shared" si="7"/>
        <v/>
      </c>
      <c r="S193" s="179" t="str">
        <f t="shared" si="6"/>
        <v/>
      </c>
    </row>
    <row r="194" spans="1:19">
      <c r="A194" s="178">
        <v>189</v>
      </c>
      <c r="B194" s="16"/>
      <c r="C194" s="16"/>
      <c r="D194" s="16"/>
      <c r="E194" s="16"/>
      <c r="F194" s="16"/>
      <c r="G194" s="16"/>
      <c r="H194" s="16"/>
      <c r="I194" s="181" t="str">
        <f>IFERROR(IF(COUNT(E194:H194)=0,"",IF(COUNT(E194:H194)=1,VLOOKUP(E194,'附件一之1-開班數'!$A$6:$B$65,2,0),IF(COUNT(E194:H194)=2,VLOOKUP(E194,'附件一之1-開班數'!$A$6:$B$65,2,0)&amp;"、"&amp;VLOOKUP(F194,'附件一之1-開班數'!$A$6:$B$65,2,0),IF(COUNT(E194:H194)=3,VLOOKUP(E194,'附件一之1-開班數'!$A$6:$B$65,2,0)&amp;"、"&amp;VLOOKUP(F194,'附件一之1-開班數'!$A$6:$B$65,2,0)&amp;"、"&amp;VLOOKUP(G194,'附件一之1-開班數'!$A$6:$B$65,2,0),IF(COUNT(E194:H194)=4,VLOOKUP(E194,'附件一之1-開班數'!$A$6:$B$65,2,0)&amp;"、"&amp;VLOOKUP(F194,'附件一之1-開班數'!$A$6:$B$65,2,0)&amp;"、"&amp;VLOOKUP(G194,'附件一之1-開班數'!$A$6:$B$65,2,0))&amp;"、"&amp;VLOOKUP(H194,'附件一之1-開班數'!$A$6:$B$65,2,0))))),"有班級不存在,或跳格輸入")</f>
        <v/>
      </c>
      <c r="J194" s="16"/>
      <c r="K194" s="16"/>
      <c r="L194" s="15"/>
      <c r="M194" s="15"/>
      <c r="N194" s="15"/>
      <c r="O194" s="15"/>
      <c r="P194" s="15"/>
      <c r="Q194" s="15"/>
      <c r="R194" s="179" t="str">
        <f t="shared" si="7"/>
        <v/>
      </c>
      <c r="S194" s="179" t="str">
        <f t="shared" si="6"/>
        <v/>
      </c>
    </row>
    <row r="195" spans="1:19">
      <c r="A195" s="178">
        <v>190</v>
      </c>
      <c r="B195" s="16"/>
      <c r="C195" s="16"/>
      <c r="D195" s="16"/>
      <c r="E195" s="16"/>
      <c r="F195" s="16"/>
      <c r="G195" s="16"/>
      <c r="H195" s="16"/>
      <c r="I195" s="181" t="str">
        <f>IFERROR(IF(COUNT(E195:H195)=0,"",IF(COUNT(E195:H195)=1,VLOOKUP(E195,'附件一之1-開班數'!$A$6:$B$65,2,0),IF(COUNT(E195:H195)=2,VLOOKUP(E195,'附件一之1-開班數'!$A$6:$B$65,2,0)&amp;"、"&amp;VLOOKUP(F195,'附件一之1-開班數'!$A$6:$B$65,2,0),IF(COUNT(E195:H195)=3,VLOOKUP(E195,'附件一之1-開班數'!$A$6:$B$65,2,0)&amp;"、"&amp;VLOOKUP(F195,'附件一之1-開班數'!$A$6:$B$65,2,0)&amp;"、"&amp;VLOOKUP(G195,'附件一之1-開班數'!$A$6:$B$65,2,0),IF(COUNT(E195:H195)=4,VLOOKUP(E195,'附件一之1-開班數'!$A$6:$B$65,2,0)&amp;"、"&amp;VLOOKUP(F195,'附件一之1-開班數'!$A$6:$B$65,2,0)&amp;"、"&amp;VLOOKUP(G195,'附件一之1-開班數'!$A$6:$B$65,2,0))&amp;"、"&amp;VLOOKUP(H195,'附件一之1-開班數'!$A$6:$B$65,2,0))))),"有班級不存在,或跳格輸入")</f>
        <v/>
      </c>
      <c r="J195" s="16"/>
      <c r="K195" s="16"/>
      <c r="L195" s="15"/>
      <c r="M195" s="15"/>
      <c r="N195" s="15"/>
      <c r="O195" s="15"/>
      <c r="P195" s="15"/>
      <c r="Q195" s="15"/>
      <c r="R195" s="179" t="str">
        <f t="shared" si="7"/>
        <v/>
      </c>
      <c r="S195" s="179" t="str">
        <f t="shared" si="6"/>
        <v/>
      </c>
    </row>
    <row r="196" spans="1:19">
      <c r="A196" s="178">
        <v>191</v>
      </c>
      <c r="B196" s="16"/>
      <c r="C196" s="16"/>
      <c r="D196" s="16"/>
      <c r="E196" s="16"/>
      <c r="F196" s="16"/>
      <c r="G196" s="16"/>
      <c r="H196" s="16"/>
      <c r="I196" s="181" t="str">
        <f>IFERROR(IF(COUNT(E196:H196)=0,"",IF(COUNT(E196:H196)=1,VLOOKUP(E196,'附件一之1-開班數'!$A$6:$B$65,2,0),IF(COUNT(E196:H196)=2,VLOOKUP(E196,'附件一之1-開班數'!$A$6:$B$65,2,0)&amp;"、"&amp;VLOOKUP(F196,'附件一之1-開班數'!$A$6:$B$65,2,0),IF(COUNT(E196:H196)=3,VLOOKUP(E196,'附件一之1-開班數'!$A$6:$B$65,2,0)&amp;"、"&amp;VLOOKUP(F196,'附件一之1-開班數'!$A$6:$B$65,2,0)&amp;"、"&amp;VLOOKUP(G196,'附件一之1-開班數'!$A$6:$B$65,2,0),IF(COUNT(E196:H196)=4,VLOOKUP(E196,'附件一之1-開班數'!$A$6:$B$65,2,0)&amp;"、"&amp;VLOOKUP(F196,'附件一之1-開班數'!$A$6:$B$65,2,0)&amp;"、"&amp;VLOOKUP(G196,'附件一之1-開班數'!$A$6:$B$65,2,0))&amp;"、"&amp;VLOOKUP(H196,'附件一之1-開班數'!$A$6:$B$65,2,0))))),"有班級不存在,或跳格輸入")</f>
        <v/>
      </c>
      <c r="J196" s="16"/>
      <c r="K196" s="16"/>
      <c r="L196" s="15"/>
      <c r="M196" s="15"/>
      <c r="N196" s="15"/>
      <c r="O196" s="15"/>
      <c r="P196" s="15"/>
      <c r="Q196" s="15"/>
      <c r="R196" s="179" t="str">
        <f t="shared" si="7"/>
        <v/>
      </c>
      <c r="S196" s="179" t="str">
        <f t="shared" si="6"/>
        <v/>
      </c>
    </row>
    <row r="197" spans="1:19">
      <c r="A197" s="178">
        <v>192</v>
      </c>
      <c r="B197" s="16"/>
      <c r="C197" s="16"/>
      <c r="D197" s="16"/>
      <c r="E197" s="16"/>
      <c r="F197" s="16"/>
      <c r="G197" s="16"/>
      <c r="H197" s="16"/>
      <c r="I197" s="181" t="str">
        <f>IFERROR(IF(COUNT(E197:H197)=0,"",IF(COUNT(E197:H197)=1,VLOOKUP(E197,'附件一之1-開班數'!$A$6:$B$65,2,0),IF(COUNT(E197:H197)=2,VLOOKUP(E197,'附件一之1-開班數'!$A$6:$B$65,2,0)&amp;"、"&amp;VLOOKUP(F197,'附件一之1-開班數'!$A$6:$B$65,2,0),IF(COUNT(E197:H197)=3,VLOOKUP(E197,'附件一之1-開班數'!$A$6:$B$65,2,0)&amp;"、"&amp;VLOOKUP(F197,'附件一之1-開班數'!$A$6:$B$65,2,0)&amp;"、"&amp;VLOOKUP(G197,'附件一之1-開班數'!$A$6:$B$65,2,0),IF(COUNT(E197:H197)=4,VLOOKUP(E197,'附件一之1-開班數'!$A$6:$B$65,2,0)&amp;"、"&amp;VLOOKUP(F197,'附件一之1-開班數'!$A$6:$B$65,2,0)&amp;"、"&amp;VLOOKUP(G197,'附件一之1-開班數'!$A$6:$B$65,2,0))&amp;"、"&amp;VLOOKUP(H197,'附件一之1-開班數'!$A$6:$B$65,2,0))))),"有班級不存在,或跳格輸入")</f>
        <v/>
      </c>
      <c r="J197" s="16"/>
      <c r="K197" s="16"/>
      <c r="L197" s="15"/>
      <c r="M197" s="15"/>
      <c r="N197" s="15"/>
      <c r="O197" s="15"/>
      <c r="P197" s="15"/>
      <c r="Q197" s="15"/>
      <c r="R197" s="179" t="str">
        <f t="shared" si="7"/>
        <v/>
      </c>
      <c r="S197" s="179" t="str">
        <f t="shared" si="6"/>
        <v/>
      </c>
    </row>
    <row r="198" spans="1:19">
      <c r="A198" s="178">
        <v>193</v>
      </c>
      <c r="B198" s="16"/>
      <c r="C198" s="16"/>
      <c r="D198" s="16"/>
      <c r="E198" s="16"/>
      <c r="F198" s="16"/>
      <c r="G198" s="16"/>
      <c r="H198" s="16"/>
      <c r="I198" s="181" t="str">
        <f>IFERROR(IF(COUNT(E198:H198)=0,"",IF(COUNT(E198:H198)=1,VLOOKUP(E198,'附件一之1-開班數'!$A$6:$B$65,2,0),IF(COUNT(E198:H198)=2,VLOOKUP(E198,'附件一之1-開班數'!$A$6:$B$65,2,0)&amp;"、"&amp;VLOOKUP(F198,'附件一之1-開班數'!$A$6:$B$65,2,0),IF(COUNT(E198:H198)=3,VLOOKUP(E198,'附件一之1-開班數'!$A$6:$B$65,2,0)&amp;"、"&amp;VLOOKUP(F198,'附件一之1-開班數'!$A$6:$B$65,2,0)&amp;"、"&amp;VLOOKUP(G198,'附件一之1-開班數'!$A$6:$B$65,2,0),IF(COUNT(E198:H198)=4,VLOOKUP(E198,'附件一之1-開班數'!$A$6:$B$65,2,0)&amp;"、"&amp;VLOOKUP(F198,'附件一之1-開班數'!$A$6:$B$65,2,0)&amp;"、"&amp;VLOOKUP(G198,'附件一之1-開班數'!$A$6:$B$65,2,0))&amp;"、"&amp;VLOOKUP(H198,'附件一之1-開班數'!$A$6:$B$65,2,0))))),"有班級不存在,或跳格輸入")</f>
        <v/>
      </c>
      <c r="J198" s="16"/>
      <c r="K198" s="16"/>
      <c r="L198" s="15"/>
      <c r="M198" s="15"/>
      <c r="N198" s="15"/>
      <c r="O198" s="15"/>
      <c r="P198" s="15"/>
      <c r="Q198" s="15"/>
      <c r="R198" s="179" t="str">
        <f t="shared" si="7"/>
        <v/>
      </c>
      <c r="S198" s="179" t="str">
        <f t="shared" ref="S198:S261" si="8">IF(D198="","",SUM(L198:P198))</f>
        <v/>
      </c>
    </row>
    <row r="199" spans="1:19">
      <c r="A199" s="178">
        <v>194</v>
      </c>
      <c r="B199" s="16"/>
      <c r="C199" s="16"/>
      <c r="D199" s="16"/>
      <c r="E199" s="16"/>
      <c r="F199" s="16"/>
      <c r="G199" s="16"/>
      <c r="H199" s="16"/>
      <c r="I199" s="181" t="str">
        <f>IFERROR(IF(COUNT(E199:H199)=0,"",IF(COUNT(E199:H199)=1,VLOOKUP(E199,'附件一之1-開班數'!$A$6:$B$65,2,0),IF(COUNT(E199:H199)=2,VLOOKUP(E199,'附件一之1-開班數'!$A$6:$B$65,2,0)&amp;"、"&amp;VLOOKUP(F199,'附件一之1-開班數'!$A$6:$B$65,2,0),IF(COUNT(E199:H199)=3,VLOOKUP(E199,'附件一之1-開班數'!$A$6:$B$65,2,0)&amp;"、"&amp;VLOOKUP(F199,'附件一之1-開班數'!$A$6:$B$65,2,0)&amp;"、"&amp;VLOOKUP(G199,'附件一之1-開班數'!$A$6:$B$65,2,0),IF(COUNT(E199:H199)=4,VLOOKUP(E199,'附件一之1-開班數'!$A$6:$B$65,2,0)&amp;"、"&amp;VLOOKUP(F199,'附件一之1-開班數'!$A$6:$B$65,2,0)&amp;"、"&amp;VLOOKUP(G199,'附件一之1-開班數'!$A$6:$B$65,2,0))&amp;"、"&amp;VLOOKUP(H199,'附件一之1-開班數'!$A$6:$B$65,2,0))))),"有班級不存在,或跳格輸入")</f>
        <v/>
      </c>
      <c r="J199" s="16"/>
      <c r="K199" s="16"/>
      <c r="L199" s="15"/>
      <c r="M199" s="15"/>
      <c r="N199" s="15"/>
      <c r="O199" s="15"/>
      <c r="P199" s="15"/>
      <c r="Q199" s="15"/>
      <c r="R199" s="179" t="str">
        <f t="shared" si="7"/>
        <v/>
      </c>
      <c r="S199" s="179" t="str">
        <f t="shared" si="8"/>
        <v/>
      </c>
    </row>
    <row r="200" spans="1:19">
      <c r="A200" s="178">
        <v>195</v>
      </c>
      <c r="B200" s="16"/>
      <c r="C200" s="16"/>
      <c r="D200" s="16"/>
      <c r="E200" s="16"/>
      <c r="F200" s="16"/>
      <c r="G200" s="16"/>
      <c r="H200" s="16"/>
      <c r="I200" s="181" t="str">
        <f>IFERROR(IF(COUNT(E200:H200)=0,"",IF(COUNT(E200:H200)=1,VLOOKUP(E200,'附件一之1-開班數'!$A$6:$B$65,2,0),IF(COUNT(E200:H200)=2,VLOOKUP(E200,'附件一之1-開班數'!$A$6:$B$65,2,0)&amp;"、"&amp;VLOOKUP(F200,'附件一之1-開班數'!$A$6:$B$65,2,0),IF(COUNT(E200:H200)=3,VLOOKUP(E200,'附件一之1-開班數'!$A$6:$B$65,2,0)&amp;"、"&amp;VLOOKUP(F200,'附件一之1-開班數'!$A$6:$B$65,2,0)&amp;"、"&amp;VLOOKUP(G200,'附件一之1-開班數'!$A$6:$B$65,2,0),IF(COUNT(E200:H200)=4,VLOOKUP(E200,'附件一之1-開班數'!$A$6:$B$65,2,0)&amp;"、"&amp;VLOOKUP(F200,'附件一之1-開班數'!$A$6:$B$65,2,0)&amp;"、"&amp;VLOOKUP(G200,'附件一之1-開班數'!$A$6:$B$65,2,0))&amp;"、"&amp;VLOOKUP(H200,'附件一之1-開班數'!$A$6:$B$65,2,0))))),"有班級不存在,或跳格輸入")</f>
        <v/>
      </c>
      <c r="J200" s="16"/>
      <c r="K200" s="16"/>
      <c r="L200" s="15"/>
      <c r="M200" s="15"/>
      <c r="N200" s="15"/>
      <c r="O200" s="15"/>
      <c r="P200" s="15"/>
      <c r="Q200" s="15"/>
      <c r="R200" s="179" t="str">
        <f t="shared" si="7"/>
        <v/>
      </c>
      <c r="S200" s="179" t="str">
        <f t="shared" si="8"/>
        <v/>
      </c>
    </row>
    <row r="201" spans="1:19">
      <c r="A201" s="178">
        <v>196</v>
      </c>
      <c r="B201" s="16"/>
      <c r="C201" s="16"/>
      <c r="D201" s="16"/>
      <c r="E201" s="16"/>
      <c r="F201" s="16"/>
      <c r="G201" s="16"/>
      <c r="H201" s="16"/>
      <c r="I201" s="181" t="str">
        <f>IFERROR(IF(COUNT(E201:H201)=0,"",IF(COUNT(E201:H201)=1,VLOOKUP(E201,'附件一之1-開班數'!$A$6:$B$65,2,0),IF(COUNT(E201:H201)=2,VLOOKUP(E201,'附件一之1-開班數'!$A$6:$B$65,2,0)&amp;"、"&amp;VLOOKUP(F201,'附件一之1-開班數'!$A$6:$B$65,2,0),IF(COUNT(E201:H201)=3,VLOOKUP(E201,'附件一之1-開班數'!$A$6:$B$65,2,0)&amp;"、"&amp;VLOOKUP(F201,'附件一之1-開班數'!$A$6:$B$65,2,0)&amp;"、"&amp;VLOOKUP(G201,'附件一之1-開班數'!$A$6:$B$65,2,0),IF(COUNT(E201:H201)=4,VLOOKUP(E201,'附件一之1-開班數'!$A$6:$B$65,2,0)&amp;"、"&amp;VLOOKUP(F201,'附件一之1-開班數'!$A$6:$B$65,2,0)&amp;"、"&amp;VLOOKUP(G201,'附件一之1-開班數'!$A$6:$B$65,2,0))&amp;"、"&amp;VLOOKUP(H201,'附件一之1-開班數'!$A$6:$B$65,2,0))))),"有班級不存在,或跳格輸入")</f>
        <v/>
      </c>
      <c r="J201" s="16"/>
      <c r="K201" s="16"/>
      <c r="L201" s="15"/>
      <c r="M201" s="15"/>
      <c r="N201" s="15"/>
      <c r="O201" s="15"/>
      <c r="P201" s="15"/>
      <c r="Q201" s="15"/>
      <c r="R201" s="179" t="str">
        <f t="shared" si="7"/>
        <v/>
      </c>
      <c r="S201" s="179" t="str">
        <f t="shared" si="8"/>
        <v/>
      </c>
    </row>
    <row r="202" spans="1:19">
      <c r="A202" s="178">
        <v>197</v>
      </c>
      <c r="B202" s="16"/>
      <c r="C202" s="16"/>
      <c r="D202" s="16"/>
      <c r="E202" s="16"/>
      <c r="F202" s="16"/>
      <c r="G202" s="16"/>
      <c r="H202" s="16"/>
      <c r="I202" s="181" t="str">
        <f>IFERROR(IF(COUNT(E202:H202)=0,"",IF(COUNT(E202:H202)=1,VLOOKUP(E202,'附件一之1-開班數'!$A$6:$B$65,2,0),IF(COUNT(E202:H202)=2,VLOOKUP(E202,'附件一之1-開班數'!$A$6:$B$65,2,0)&amp;"、"&amp;VLOOKUP(F202,'附件一之1-開班數'!$A$6:$B$65,2,0),IF(COUNT(E202:H202)=3,VLOOKUP(E202,'附件一之1-開班數'!$A$6:$B$65,2,0)&amp;"、"&amp;VLOOKUP(F202,'附件一之1-開班數'!$A$6:$B$65,2,0)&amp;"、"&amp;VLOOKUP(G202,'附件一之1-開班數'!$A$6:$B$65,2,0),IF(COUNT(E202:H202)=4,VLOOKUP(E202,'附件一之1-開班數'!$A$6:$B$65,2,0)&amp;"、"&amp;VLOOKUP(F202,'附件一之1-開班數'!$A$6:$B$65,2,0)&amp;"、"&amp;VLOOKUP(G202,'附件一之1-開班數'!$A$6:$B$65,2,0))&amp;"、"&amp;VLOOKUP(H202,'附件一之1-開班數'!$A$6:$B$65,2,0))))),"有班級不存在,或跳格輸入")</f>
        <v/>
      </c>
      <c r="J202" s="16"/>
      <c r="K202" s="16"/>
      <c r="L202" s="15"/>
      <c r="M202" s="15"/>
      <c r="N202" s="15"/>
      <c r="O202" s="15"/>
      <c r="P202" s="15"/>
      <c r="Q202" s="15"/>
      <c r="R202" s="179" t="str">
        <f t="shared" si="7"/>
        <v/>
      </c>
      <c r="S202" s="179" t="str">
        <f t="shared" si="8"/>
        <v/>
      </c>
    </row>
    <row r="203" spans="1:19">
      <c r="A203" s="178">
        <v>198</v>
      </c>
      <c r="B203" s="16"/>
      <c r="C203" s="16"/>
      <c r="D203" s="16"/>
      <c r="E203" s="16"/>
      <c r="F203" s="16"/>
      <c r="G203" s="16"/>
      <c r="H203" s="16"/>
      <c r="I203" s="181" t="str">
        <f>IFERROR(IF(COUNT(E203:H203)=0,"",IF(COUNT(E203:H203)=1,VLOOKUP(E203,'附件一之1-開班數'!$A$6:$B$65,2,0),IF(COUNT(E203:H203)=2,VLOOKUP(E203,'附件一之1-開班數'!$A$6:$B$65,2,0)&amp;"、"&amp;VLOOKUP(F203,'附件一之1-開班數'!$A$6:$B$65,2,0),IF(COUNT(E203:H203)=3,VLOOKUP(E203,'附件一之1-開班數'!$A$6:$B$65,2,0)&amp;"、"&amp;VLOOKUP(F203,'附件一之1-開班數'!$A$6:$B$65,2,0)&amp;"、"&amp;VLOOKUP(G203,'附件一之1-開班數'!$A$6:$B$65,2,0),IF(COUNT(E203:H203)=4,VLOOKUP(E203,'附件一之1-開班數'!$A$6:$B$65,2,0)&amp;"、"&amp;VLOOKUP(F203,'附件一之1-開班數'!$A$6:$B$65,2,0)&amp;"、"&amp;VLOOKUP(G203,'附件一之1-開班數'!$A$6:$B$65,2,0))&amp;"、"&amp;VLOOKUP(H203,'附件一之1-開班數'!$A$6:$B$65,2,0))))),"有班級不存在,或跳格輸入")</f>
        <v/>
      </c>
      <c r="J203" s="16"/>
      <c r="K203" s="16"/>
      <c r="L203" s="15"/>
      <c r="M203" s="15"/>
      <c r="N203" s="15"/>
      <c r="O203" s="15"/>
      <c r="P203" s="15"/>
      <c r="Q203" s="15"/>
      <c r="R203" s="179" t="str">
        <f t="shared" ref="R203:R266" si="9">IF(D203="","",SUM(J203:K203))</f>
        <v/>
      </c>
      <c r="S203" s="179" t="str">
        <f t="shared" si="8"/>
        <v/>
      </c>
    </row>
    <row r="204" spans="1:19">
      <c r="A204" s="178">
        <v>199</v>
      </c>
      <c r="B204" s="16"/>
      <c r="C204" s="16"/>
      <c r="D204" s="16"/>
      <c r="E204" s="16"/>
      <c r="F204" s="16"/>
      <c r="G204" s="16"/>
      <c r="H204" s="16"/>
      <c r="I204" s="181" t="str">
        <f>IFERROR(IF(COUNT(E204:H204)=0,"",IF(COUNT(E204:H204)=1,VLOOKUP(E204,'附件一之1-開班數'!$A$6:$B$65,2,0),IF(COUNT(E204:H204)=2,VLOOKUP(E204,'附件一之1-開班數'!$A$6:$B$65,2,0)&amp;"、"&amp;VLOOKUP(F204,'附件一之1-開班數'!$A$6:$B$65,2,0),IF(COUNT(E204:H204)=3,VLOOKUP(E204,'附件一之1-開班數'!$A$6:$B$65,2,0)&amp;"、"&amp;VLOOKUP(F204,'附件一之1-開班數'!$A$6:$B$65,2,0)&amp;"、"&amp;VLOOKUP(G204,'附件一之1-開班數'!$A$6:$B$65,2,0),IF(COUNT(E204:H204)=4,VLOOKUP(E204,'附件一之1-開班數'!$A$6:$B$65,2,0)&amp;"、"&amp;VLOOKUP(F204,'附件一之1-開班數'!$A$6:$B$65,2,0)&amp;"、"&amp;VLOOKUP(G204,'附件一之1-開班數'!$A$6:$B$65,2,0))&amp;"、"&amp;VLOOKUP(H204,'附件一之1-開班數'!$A$6:$B$65,2,0))))),"有班級不存在,或跳格輸入")</f>
        <v/>
      </c>
      <c r="J204" s="16"/>
      <c r="K204" s="16"/>
      <c r="L204" s="15"/>
      <c r="M204" s="15"/>
      <c r="N204" s="15"/>
      <c r="O204" s="15"/>
      <c r="P204" s="15"/>
      <c r="Q204" s="15"/>
      <c r="R204" s="179" t="str">
        <f t="shared" si="9"/>
        <v/>
      </c>
      <c r="S204" s="179" t="str">
        <f t="shared" si="8"/>
        <v/>
      </c>
    </row>
    <row r="205" spans="1:19">
      <c r="A205" s="178">
        <v>200</v>
      </c>
      <c r="B205" s="16"/>
      <c r="C205" s="16"/>
      <c r="D205" s="16"/>
      <c r="E205" s="16"/>
      <c r="F205" s="16"/>
      <c r="G205" s="16"/>
      <c r="H205" s="16"/>
      <c r="I205" s="181" t="str">
        <f>IFERROR(IF(COUNT(E205:H205)=0,"",IF(COUNT(E205:H205)=1,VLOOKUP(E205,'附件一之1-開班數'!$A$6:$B$65,2,0),IF(COUNT(E205:H205)=2,VLOOKUP(E205,'附件一之1-開班數'!$A$6:$B$65,2,0)&amp;"、"&amp;VLOOKUP(F205,'附件一之1-開班數'!$A$6:$B$65,2,0),IF(COUNT(E205:H205)=3,VLOOKUP(E205,'附件一之1-開班數'!$A$6:$B$65,2,0)&amp;"、"&amp;VLOOKUP(F205,'附件一之1-開班數'!$A$6:$B$65,2,0)&amp;"、"&amp;VLOOKUP(G205,'附件一之1-開班數'!$A$6:$B$65,2,0),IF(COUNT(E205:H205)=4,VLOOKUP(E205,'附件一之1-開班數'!$A$6:$B$65,2,0)&amp;"、"&amp;VLOOKUP(F205,'附件一之1-開班數'!$A$6:$B$65,2,0)&amp;"、"&amp;VLOOKUP(G205,'附件一之1-開班數'!$A$6:$B$65,2,0))&amp;"、"&amp;VLOOKUP(H205,'附件一之1-開班數'!$A$6:$B$65,2,0))))),"有班級不存在,或跳格輸入")</f>
        <v/>
      </c>
      <c r="J205" s="16"/>
      <c r="K205" s="16"/>
      <c r="L205" s="15"/>
      <c r="M205" s="15"/>
      <c r="N205" s="15"/>
      <c r="O205" s="15"/>
      <c r="P205" s="15"/>
      <c r="Q205" s="15"/>
      <c r="R205" s="179" t="str">
        <f t="shared" si="9"/>
        <v/>
      </c>
      <c r="S205" s="179" t="str">
        <f t="shared" si="8"/>
        <v/>
      </c>
    </row>
    <row r="206" spans="1:19">
      <c r="A206" s="178">
        <v>201</v>
      </c>
      <c r="B206" s="16"/>
      <c r="C206" s="16"/>
      <c r="D206" s="16"/>
      <c r="E206" s="16"/>
      <c r="F206" s="16"/>
      <c r="G206" s="16"/>
      <c r="H206" s="16"/>
      <c r="I206" s="181" t="str">
        <f>IFERROR(IF(COUNT(E206:H206)=0,"",IF(COUNT(E206:H206)=1,VLOOKUP(E206,'附件一之1-開班數'!$A$6:$B$65,2,0),IF(COUNT(E206:H206)=2,VLOOKUP(E206,'附件一之1-開班數'!$A$6:$B$65,2,0)&amp;"、"&amp;VLOOKUP(F206,'附件一之1-開班數'!$A$6:$B$65,2,0),IF(COUNT(E206:H206)=3,VLOOKUP(E206,'附件一之1-開班數'!$A$6:$B$65,2,0)&amp;"、"&amp;VLOOKUP(F206,'附件一之1-開班數'!$A$6:$B$65,2,0)&amp;"、"&amp;VLOOKUP(G206,'附件一之1-開班數'!$A$6:$B$65,2,0),IF(COUNT(E206:H206)=4,VLOOKUP(E206,'附件一之1-開班數'!$A$6:$B$65,2,0)&amp;"、"&amp;VLOOKUP(F206,'附件一之1-開班數'!$A$6:$B$65,2,0)&amp;"、"&amp;VLOOKUP(G206,'附件一之1-開班數'!$A$6:$B$65,2,0))&amp;"、"&amp;VLOOKUP(H206,'附件一之1-開班數'!$A$6:$B$65,2,0))))),"有班級不存在,或跳格輸入")</f>
        <v/>
      </c>
      <c r="J206" s="16"/>
      <c r="K206" s="16"/>
      <c r="L206" s="15"/>
      <c r="M206" s="15"/>
      <c r="N206" s="15"/>
      <c r="O206" s="15"/>
      <c r="P206" s="15"/>
      <c r="Q206" s="15"/>
      <c r="R206" s="179" t="str">
        <f t="shared" si="9"/>
        <v/>
      </c>
      <c r="S206" s="179" t="str">
        <f t="shared" si="8"/>
        <v/>
      </c>
    </row>
    <row r="207" spans="1:19">
      <c r="A207" s="178">
        <v>202</v>
      </c>
      <c r="B207" s="16"/>
      <c r="C207" s="16"/>
      <c r="D207" s="16"/>
      <c r="E207" s="16"/>
      <c r="F207" s="16"/>
      <c r="G207" s="16"/>
      <c r="H207" s="16"/>
      <c r="I207" s="181" t="str">
        <f>IFERROR(IF(COUNT(E207:H207)=0,"",IF(COUNT(E207:H207)=1,VLOOKUP(E207,'附件一之1-開班數'!$A$6:$B$65,2,0),IF(COUNT(E207:H207)=2,VLOOKUP(E207,'附件一之1-開班數'!$A$6:$B$65,2,0)&amp;"、"&amp;VLOOKUP(F207,'附件一之1-開班數'!$A$6:$B$65,2,0),IF(COUNT(E207:H207)=3,VLOOKUP(E207,'附件一之1-開班數'!$A$6:$B$65,2,0)&amp;"、"&amp;VLOOKUP(F207,'附件一之1-開班數'!$A$6:$B$65,2,0)&amp;"、"&amp;VLOOKUP(G207,'附件一之1-開班數'!$A$6:$B$65,2,0),IF(COUNT(E207:H207)=4,VLOOKUP(E207,'附件一之1-開班數'!$A$6:$B$65,2,0)&amp;"、"&amp;VLOOKUP(F207,'附件一之1-開班數'!$A$6:$B$65,2,0)&amp;"、"&amp;VLOOKUP(G207,'附件一之1-開班數'!$A$6:$B$65,2,0))&amp;"、"&amp;VLOOKUP(H207,'附件一之1-開班數'!$A$6:$B$65,2,0))))),"有班級不存在,或跳格輸入")</f>
        <v/>
      </c>
      <c r="J207" s="16"/>
      <c r="K207" s="16"/>
      <c r="L207" s="15"/>
      <c r="M207" s="15"/>
      <c r="N207" s="15"/>
      <c r="O207" s="15"/>
      <c r="P207" s="15"/>
      <c r="Q207" s="15"/>
      <c r="R207" s="179" t="str">
        <f t="shared" si="9"/>
        <v/>
      </c>
      <c r="S207" s="179" t="str">
        <f t="shared" si="8"/>
        <v/>
      </c>
    </row>
    <row r="208" spans="1:19">
      <c r="A208" s="178">
        <v>203</v>
      </c>
      <c r="B208" s="16"/>
      <c r="C208" s="16"/>
      <c r="D208" s="16"/>
      <c r="E208" s="16"/>
      <c r="F208" s="16"/>
      <c r="G208" s="16"/>
      <c r="H208" s="16"/>
      <c r="I208" s="181" t="str">
        <f>IFERROR(IF(COUNT(E208:H208)=0,"",IF(COUNT(E208:H208)=1,VLOOKUP(E208,'附件一之1-開班數'!$A$6:$B$65,2,0),IF(COUNT(E208:H208)=2,VLOOKUP(E208,'附件一之1-開班數'!$A$6:$B$65,2,0)&amp;"、"&amp;VLOOKUP(F208,'附件一之1-開班數'!$A$6:$B$65,2,0),IF(COUNT(E208:H208)=3,VLOOKUP(E208,'附件一之1-開班數'!$A$6:$B$65,2,0)&amp;"、"&amp;VLOOKUP(F208,'附件一之1-開班數'!$A$6:$B$65,2,0)&amp;"、"&amp;VLOOKUP(G208,'附件一之1-開班數'!$A$6:$B$65,2,0),IF(COUNT(E208:H208)=4,VLOOKUP(E208,'附件一之1-開班數'!$A$6:$B$65,2,0)&amp;"、"&amp;VLOOKUP(F208,'附件一之1-開班數'!$A$6:$B$65,2,0)&amp;"、"&amp;VLOOKUP(G208,'附件一之1-開班數'!$A$6:$B$65,2,0))&amp;"、"&amp;VLOOKUP(H208,'附件一之1-開班數'!$A$6:$B$65,2,0))))),"有班級不存在,或跳格輸入")</f>
        <v/>
      </c>
      <c r="J208" s="16"/>
      <c r="K208" s="16"/>
      <c r="L208" s="15"/>
      <c r="M208" s="15"/>
      <c r="N208" s="15"/>
      <c r="O208" s="15"/>
      <c r="P208" s="15"/>
      <c r="Q208" s="15"/>
      <c r="R208" s="179" t="str">
        <f t="shared" si="9"/>
        <v/>
      </c>
      <c r="S208" s="179" t="str">
        <f t="shared" si="8"/>
        <v/>
      </c>
    </row>
    <row r="209" spans="1:19">
      <c r="A209" s="178">
        <v>204</v>
      </c>
      <c r="B209" s="16"/>
      <c r="C209" s="16"/>
      <c r="D209" s="16"/>
      <c r="E209" s="16"/>
      <c r="F209" s="16"/>
      <c r="G209" s="16"/>
      <c r="H209" s="16"/>
      <c r="I209" s="181" t="str">
        <f>IFERROR(IF(COUNT(E209:H209)=0,"",IF(COUNT(E209:H209)=1,VLOOKUP(E209,'附件一之1-開班數'!$A$6:$B$65,2,0),IF(COUNT(E209:H209)=2,VLOOKUP(E209,'附件一之1-開班數'!$A$6:$B$65,2,0)&amp;"、"&amp;VLOOKUP(F209,'附件一之1-開班數'!$A$6:$B$65,2,0),IF(COUNT(E209:H209)=3,VLOOKUP(E209,'附件一之1-開班數'!$A$6:$B$65,2,0)&amp;"、"&amp;VLOOKUP(F209,'附件一之1-開班數'!$A$6:$B$65,2,0)&amp;"、"&amp;VLOOKUP(G209,'附件一之1-開班數'!$A$6:$B$65,2,0),IF(COUNT(E209:H209)=4,VLOOKUP(E209,'附件一之1-開班數'!$A$6:$B$65,2,0)&amp;"、"&amp;VLOOKUP(F209,'附件一之1-開班數'!$A$6:$B$65,2,0)&amp;"、"&amp;VLOOKUP(G209,'附件一之1-開班數'!$A$6:$B$65,2,0))&amp;"、"&amp;VLOOKUP(H209,'附件一之1-開班數'!$A$6:$B$65,2,0))))),"有班級不存在,或跳格輸入")</f>
        <v/>
      </c>
      <c r="J209" s="16"/>
      <c r="K209" s="16"/>
      <c r="L209" s="15"/>
      <c r="M209" s="15"/>
      <c r="N209" s="15"/>
      <c r="O209" s="15"/>
      <c r="P209" s="15"/>
      <c r="Q209" s="15"/>
      <c r="R209" s="179" t="str">
        <f t="shared" si="9"/>
        <v/>
      </c>
      <c r="S209" s="179" t="str">
        <f t="shared" si="8"/>
        <v/>
      </c>
    </row>
    <row r="210" spans="1:19">
      <c r="A210" s="178">
        <v>205</v>
      </c>
      <c r="B210" s="16"/>
      <c r="C210" s="16"/>
      <c r="D210" s="16"/>
      <c r="E210" s="16"/>
      <c r="F210" s="16"/>
      <c r="G210" s="16"/>
      <c r="H210" s="16"/>
      <c r="I210" s="181" t="str">
        <f>IFERROR(IF(COUNT(E210:H210)=0,"",IF(COUNT(E210:H210)=1,VLOOKUP(E210,'附件一之1-開班數'!$A$6:$B$65,2,0),IF(COUNT(E210:H210)=2,VLOOKUP(E210,'附件一之1-開班數'!$A$6:$B$65,2,0)&amp;"、"&amp;VLOOKUP(F210,'附件一之1-開班數'!$A$6:$B$65,2,0),IF(COUNT(E210:H210)=3,VLOOKUP(E210,'附件一之1-開班數'!$A$6:$B$65,2,0)&amp;"、"&amp;VLOOKUP(F210,'附件一之1-開班數'!$A$6:$B$65,2,0)&amp;"、"&amp;VLOOKUP(G210,'附件一之1-開班數'!$A$6:$B$65,2,0),IF(COUNT(E210:H210)=4,VLOOKUP(E210,'附件一之1-開班數'!$A$6:$B$65,2,0)&amp;"、"&amp;VLOOKUP(F210,'附件一之1-開班數'!$A$6:$B$65,2,0)&amp;"、"&amp;VLOOKUP(G210,'附件一之1-開班數'!$A$6:$B$65,2,0))&amp;"、"&amp;VLOOKUP(H210,'附件一之1-開班數'!$A$6:$B$65,2,0))))),"有班級不存在,或跳格輸入")</f>
        <v/>
      </c>
      <c r="J210" s="16"/>
      <c r="K210" s="16"/>
      <c r="L210" s="15"/>
      <c r="M210" s="15"/>
      <c r="N210" s="15"/>
      <c r="O210" s="15"/>
      <c r="P210" s="15"/>
      <c r="Q210" s="15"/>
      <c r="R210" s="179" t="str">
        <f t="shared" si="9"/>
        <v/>
      </c>
      <c r="S210" s="179" t="str">
        <f t="shared" si="8"/>
        <v/>
      </c>
    </row>
    <row r="211" spans="1:19">
      <c r="A211" s="178">
        <v>206</v>
      </c>
      <c r="B211" s="16"/>
      <c r="C211" s="16"/>
      <c r="D211" s="16"/>
      <c r="E211" s="16"/>
      <c r="F211" s="16"/>
      <c r="G211" s="16"/>
      <c r="H211" s="16"/>
      <c r="I211" s="181" t="str">
        <f>IFERROR(IF(COUNT(E211:H211)=0,"",IF(COUNT(E211:H211)=1,VLOOKUP(E211,'附件一之1-開班數'!$A$6:$B$65,2,0),IF(COUNT(E211:H211)=2,VLOOKUP(E211,'附件一之1-開班數'!$A$6:$B$65,2,0)&amp;"、"&amp;VLOOKUP(F211,'附件一之1-開班數'!$A$6:$B$65,2,0),IF(COUNT(E211:H211)=3,VLOOKUP(E211,'附件一之1-開班數'!$A$6:$B$65,2,0)&amp;"、"&amp;VLOOKUP(F211,'附件一之1-開班數'!$A$6:$B$65,2,0)&amp;"、"&amp;VLOOKUP(G211,'附件一之1-開班數'!$A$6:$B$65,2,0),IF(COUNT(E211:H211)=4,VLOOKUP(E211,'附件一之1-開班數'!$A$6:$B$65,2,0)&amp;"、"&amp;VLOOKUP(F211,'附件一之1-開班數'!$A$6:$B$65,2,0)&amp;"、"&amp;VLOOKUP(G211,'附件一之1-開班數'!$A$6:$B$65,2,0))&amp;"、"&amp;VLOOKUP(H211,'附件一之1-開班數'!$A$6:$B$65,2,0))))),"有班級不存在,或跳格輸入")</f>
        <v/>
      </c>
      <c r="J211" s="16"/>
      <c r="K211" s="16"/>
      <c r="L211" s="15"/>
      <c r="M211" s="15"/>
      <c r="N211" s="15"/>
      <c r="O211" s="15"/>
      <c r="P211" s="15"/>
      <c r="Q211" s="15"/>
      <c r="R211" s="179" t="str">
        <f t="shared" si="9"/>
        <v/>
      </c>
      <c r="S211" s="179" t="str">
        <f t="shared" si="8"/>
        <v/>
      </c>
    </row>
    <row r="212" spans="1:19">
      <c r="A212" s="178">
        <v>207</v>
      </c>
      <c r="B212" s="16"/>
      <c r="C212" s="16"/>
      <c r="D212" s="16"/>
      <c r="E212" s="16"/>
      <c r="F212" s="16"/>
      <c r="G212" s="16"/>
      <c r="H212" s="16"/>
      <c r="I212" s="181" t="str">
        <f>IFERROR(IF(COUNT(E212:H212)=0,"",IF(COUNT(E212:H212)=1,VLOOKUP(E212,'附件一之1-開班數'!$A$6:$B$65,2,0),IF(COUNT(E212:H212)=2,VLOOKUP(E212,'附件一之1-開班數'!$A$6:$B$65,2,0)&amp;"、"&amp;VLOOKUP(F212,'附件一之1-開班數'!$A$6:$B$65,2,0),IF(COUNT(E212:H212)=3,VLOOKUP(E212,'附件一之1-開班數'!$A$6:$B$65,2,0)&amp;"、"&amp;VLOOKUP(F212,'附件一之1-開班數'!$A$6:$B$65,2,0)&amp;"、"&amp;VLOOKUP(G212,'附件一之1-開班數'!$A$6:$B$65,2,0),IF(COUNT(E212:H212)=4,VLOOKUP(E212,'附件一之1-開班數'!$A$6:$B$65,2,0)&amp;"、"&amp;VLOOKUP(F212,'附件一之1-開班數'!$A$6:$B$65,2,0)&amp;"、"&amp;VLOOKUP(G212,'附件一之1-開班數'!$A$6:$B$65,2,0))&amp;"、"&amp;VLOOKUP(H212,'附件一之1-開班數'!$A$6:$B$65,2,0))))),"有班級不存在,或跳格輸入")</f>
        <v/>
      </c>
      <c r="J212" s="16"/>
      <c r="K212" s="16"/>
      <c r="L212" s="15"/>
      <c r="M212" s="15"/>
      <c r="N212" s="15"/>
      <c r="O212" s="15"/>
      <c r="P212" s="15"/>
      <c r="Q212" s="15"/>
      <c r="R212" s="179" t="str">
        <f t="shared" si="9"/>
        <v/>
      </c>
      <c r="S212" s="179" t="str">
        <f t="shared" si="8"/>
        <v/>
      </c>
    </row>
    <row r="213" spans="1:19">
      <c r="A213" s="178">
        <v>208</v>
      </c>
      <c r="B213" s="16"/>
      <c r="C213" s="16"/>
      <c r="D213" s="16"/>
      <c r="E213" s="16"/>
      <c r="F213" s="16"/>
      <c r="G213" s="16"/>
      <c r="H213" s="16"/>
      <c r="I213" s="181" t="str">
        <f>IFERROR(IF(COUNT(E213:H213)=0,"",IF(COUNT(E213:H213)=1,VLOOKUP(E213,'附件一之1-開班數'!$A$6:$B$65,2,0),IF(COUNT(E213:H213)=2,VLOOKUP(E213,'附件一之1-開班數'!$A$6:$B$65,2,0)&amp;"、"&amp;VLOOKUP(F213,'附件一之1-開班數'!$A$6:$B$65,2,0),IF(COUNT(E213:H213)=3,VLOOKUP(E213,'附件一之1-開班數'!$A$6:$B$65,2,0)&amp;"、"&amp;VLOOKUP(F213,'附件一之1-開班數'!$A$6:$B$65,2,0)&amp;"、"&amp;VLOOKUP(G213,'附件一之1-開班數'!$A$6:$B$65,2,0),IF(COUNT(E213:H213)=4,VLOOKUP(E213,'附件一之1-開班數'!$A$6:$B$65,2,0)&amp;"、"&amp;VLOOKUP(F213,'附件一之1-開班數'!$A$6:$B$65,2,0)&amp;"、"&amp;VLOOKUP(G213,'附件一之1-開班數'!$A$6:$B$65,2,0))&amp;"、"&amp;VLOOKUP(H213,'附件一之1-開班數'!$A$6:$B$65,2,0))))),"有班級不存在,或跳格輸入")</f>
        <v/>
      </c>
      <c r="J213" s="16"/>
      <c r="K213" s="16"/>
      <c r="L213" s="15"/>
      <c r="M213" s="15"/>
      <c r="N213" s="15"/>
      <c r="O213" s="15"/>
      <c r="P213" s="15"/>
      <c r="Q213" s="15"/>
      <c r="R213" s="179" t="str">
        <f t="shared" si="9"/>
        <v/>
      </c>
      <c r="S213" s="179" t="str">
        <f t="shared" si="8"/>
        <v/>
      </c>
    </row>
    <row r="214" spans="1:19">
      <c r="A214" s="178">
        <v>209</v>
      </c>
      <c r="B214" s="16"/>
      <c r="C214" s="16"/>
      <c r="D214" s="16"/>
      <c r="E214" s="16"/>
      <c r="F214" s="16"/>
      <c r="G214" s="16"/>
      <c r="H214" s="16"/>
      <c r="I214" s="181" t="str">
        <f>IFERROR(IF(COUNT(E214:H214)=0,"",IF(COUNT(E214:H214)=1,VLOOKUP(E214,'附件一之1-開班數'!$A$6:$B$65,2,0),IF(COUNT(E214:H214)=2,VLOOKUP(E214,'附件一之1-開班數'!$A$6:$B$65,2,0)&amp;"、"&amp;VLOOKUP(F214,'附件一之1-開班數'!$A$6:$B$65,2,0),IF(COUNT(E214:H214)=3,VLOOKUP(E214,'附件一之1-開班數'!$A$6:$B$65,2,0)&amp;"、"&amp;VLOOKUP(F214,'附件一之1-開班數'!$A$6:$B$65,2,0)&amp;"、"&amp;VLOOKUP(G214,'附件一之1-開班數'!$A$6:$B$65,2,0),IF(COUNT(E214:H214)=4,VLOOKUP(E214,'附件一之1-開班數'!$A$6:$B$65,2,0)&amp;"、"&amp;VLOOKUP(F214,'附件一之1-開班數'!$A$6:$B$65,2,0)&amp;"、"&amp;VLOOKUP(G214,'附件一之1-開班數'!$A$6:$B$65,2,0))&amp;"、"&amp;VLOOKUP(H214,'附件一之1-開班數'!$A$6:$B$65,2,0))))),"有班級不存在,或跳格輸入")</f>
        <v/>
      </c>
      <c r="J214" s="16"/>
      <c r="K214" s="16"/>
      <c r="L214" s="15"/>
      <c r="M214" s="15"/>
      <c r="N214" s="15"/>
      <c r="O214" s="15"/>
      <c r="P214" s="15"/>
      <c r="Q214" s="15"/>
      <c r="R214" s="179" t="str">
        <f t="shared" si="9"/>
        <v/>
      </c>
      <c r="S214" s="179" t="str">
        <f t="shared" si="8"/>
        <v/>
      </c>
    </row>
    <row r="215" spans="1:19">
      <c r="A215" s="178">
        <v>210</v>
      </c>
      <c r="B215" s="16"/>
      <c r="C215" s="16"/>
      <c r="D215" s="16"/>
      <c r="E215" s="16"/>
      <c r="F215" s="16"/>
      <c r="G215" s="16"/>
      <c r="H215" s="16"/>
      <c r="I215" s="181" t="str">
        <f>IFERROR(IF(COUNT(E215:H215)=0,"",IF(COUNT(E215:H215)=1,VLOOKUP(E215,'附件一之1-開班數'!$A$6:$B$65,2,0),IF(COUNT(E215:H215)=2,VLOOKUP(E215,'附件一之1-開班數'!$A$6:$B$65,2,0)&amp;"、"&amp;VLOOKUP(F215,'附件一之1-開班數'!$A$6:$B$65,2,0),IF(COUNT(E215:H215)=3,VLOOKUP(E215,'附件一之1-開班數'!$A$6:$B$65,2,0)&amp;"、"&amp;VLOOKUP(F215,'附件一之1-開班數'!$A$6:$B$65,2,0)&amp;"、"&amp;VLOOKUP(G215,'附件一之1-開班數'!$A$6:$B$65,2,0),IF(COUNT(E215:H215)=4,VLOOKUP(E215,'附件一之1-開班數'!$A$6:$B$65,2,0)&amp;"、"&amp;VLOOKUP(F215,'附件一之1-開班數'!$A$6:$B$65,2,0)&amp;"、"&amp;VLOOKUP(G215,'附件一之1-開班數'!$A$6:$B$65,2,0))&amp;"、"&amp;VLOOKUP(H215,'附件一之1-開班數'!$A$6:$B$65,2,0))))),"有班級不存在,或跳格輸入")</f>
        <v/>
      </c>
      <c r="J215" s="16"/>
      <c r="K215" s="16"/>
      <c r="L215" s="15"/>
      <c r="M215" s="15"/>
      <c r="N215" s="15"/>
      <c r="O215" s="15"/>
      <c r="P215" s="15"/>
      <c r="Q215" s="15"/>
      <c r="R215" s="179" t="str">
        <f t="shared" si="9"/>
        <v/>
      </c>
      <c r="S215" s="179" t="str">
        <f t="shared" si="8"/>
        <v/>
      </c>
    </row>
    <row r="216" spans="1:19">
      <c r="A216" s="178">
        <v>211</v>
      </c>
      <c r="B216" s="16"/>
      <c r="C216" s="16"/>
      <c r="D216" s="16"/>
      <c r="E216" s="16"/>
      <c r="F216" s="16"/>
      <c r="G216" s="16"/>
      <c r="H216" s="16"/>
      <c r="I216" s="181" t="str">
        <f>IFERROR(IF(COUNT(E216:H216)=0,"",IF(COUNT(E216:H216)=1,VLOOKUP(E216,'附件一之1-開班數'!$A$6:$B$65,2,0),IF(COUNT(E216:H216)=2,VLOOKUP(E216,'附件一之1-開班數'!$A$6:$B$65,2,0)&amp;"、"&amp;VLOOKUP(F216,'附件一之1-開班數'!$A$6:$B$65,2,0),IF(COUNT(E216:H216)=3,VLOOKUP(E216,'附件一之1-開班數'!$A$6:$B$65,2,0)&amp;"、"&amp;VLOOKUP(F216,'附件一之1-開班數'!$A$6:$B$65,2,0)&amp;"、"&amp;VLOOKUP(G216,'附件一之1-開班數'!$A$6:$B$65,2,0),IF(COUNT(E216:H216)=4,VLOOKUP(E216,'附件一之1-開班數'!$A$6:$B$65,2,0)&amp;"、"&amp;VLOOKUP(F216,'附件一之1-開班數'!$A$6:$B$65,2,0)&amp;"、"&amp;VLOOKUP(G216,'附件一之1-開班數'!$A$6:$B$65,2,0))&amp;"、"&amp;VLOOKUP(H216,'附件一之1-開班數'!$A$6:$B$65,2,0))))),"有班級不存在,或跳格輸入")</f>
        <v/>
      </c>
      <c r="J216" s="16"/>
      <c r="K216" s="16"/>
      <c r="L216" s="15"/>
      <c r="M216" s="15"/>
      <c r="N216" s="15"/>
      <c r="O216" s="15"/>
      <c r="P216" s="15"/>
      <c r="Q216" s="15"/>
      <c r="R216" s="179" t="str">
        <f t="shared" si="9"/>
        <v/>
      </c>
      <c r="S216" s="179" t="str">
        <f t="shared" si="8"/>
        <v/>
      </c>
    </row>
    <row r="217" spans="1:19">
      <c r="A217" s="178">
        <v>212</v>
      </c>
      <c r="B217" s="16"/>
      <c r="C217" s="16"/>
      <c r="D217" s="16"/>
      <c r="E217" s="16"/>
      <c r="F217" s="16"/>
      <c r="G217" s="16"/>
      <c r="H217" s="16"/>
      <c r="I217" s="181" t="str">
        <f>IFERROR(IF(COUNT(E217:H217)=0,"",IF(COUNT(E217:H217)=1,VLOOKUP(E217,'附件一之1-開班數'!$A$6:$B$65,2,0),IF(COUNT(E217:H217)=2,VLOOKUP(E217,'附件一之1-開班數'!$A$6:$B$65,2,0)&amp;"、"&amp;VLOOKUP(F217,'附件一之1-開班數'!$A$6:$B$65,2,0),IF(COUNT(E217:H217)=3,VLOOKUP(E217,'附件一之1-開班數'!$A$6:$B$65,2,0)&amp;"、"&amp;VLOOKUP(F217,'附件一之1-開班數'!$A$6:$B$65,2,0)&amp;"、"&amp;VLOOKUP(G217,'附件一之1-開班數'!$A$6:$B$65,2,0),IF(COUNT(E217:H217)=4,VLOOKUP(E217,'附件一之1-開班數'!$A$6:$B$65,2,0)&amp;"、"&amp;VLOOKUP(F217,'附件一之1-開班數'!$A$6:$B$65,2,0)&amp;"、"&amp;VLOOKUP(G217,'附件一之1-開班數'!$A$6:$B$65,2,0))&amp;"、"&amp;VLOOKUP(H217,'附件一之1-開班數'!$A$6:$B$65,2,0))))),"有班級不存在,或跳格輸入")</f>
        <v/>
      </c>
      <c r="J217" s="16"/>
      <c r="K217" s="16"/>
      <c r="L217" s="15"/>
      <c r="M217" s="15"/>
      <c r="N217" s="15"/>
      <c r="O217" s="15"/>
      <c r="P217" s="15"/>
      <c r="Q217" s="15"/>
      <c r="R217" s="179" t="str">
        <f t="shared" si="9"/>
        <v/>
      </c>
      <c r="S217" s="179" t="str">
        <f t="shared" si="8"/>
        <v/>
      </c>
    </row>
    <row r="218" spans="1:19">
      <c r="A218" s="178">
        <v>213</v>
      </c>
      <c r="B218" s="16"/>
      <c r="C218" s="16"/>
      <c r="D218" s="16"/>
      <c r="E218" s="16"/>
      <c r="F218" s="16"/>
      <c r="G218" s="16"/>
      <c r="H218" s="16"/>
      <c r="I218" s="181" t="str">
        <f>IFERROR(IF(COUNT(E218:H218)=0,"",IF(COUNT(E218:H218)=1,VLOOKUP(E218,'附件一之1-開班數'!$A$6:$B$65,2,0),IF(COUNT(E218:H218)=2,VLOOKUP(E218,'附件一之1-開班數'!$A$6:$B$65,2,0)&amp;"、"&amp;VLOOKUP(F218,'附件一之1-開班數'!$A$6:$B$65,2,0),IF(COUNT(E218:H218)=3,VLOOKUP(E218,'附件一之1-開班數'!$A$6:$B$65,2,0)&amp;"、"&amp;VLOOKUP(F218,'附件一之1-開班數'!$A$6:$B$65,2,0)&amp;"、"&amp;VLOOKUP(G218,'附件一之1-開班數'!$A$6:$B$65,2,0),IF(COUNT(E218:H218)=4,VLOOKUP(E218,'附件一之1-開班數'!$A$6:$B$65,2,0)&amp;"、"&amp;VLOOKUP(F218,'附件一之1-開班數'!$A$6:$B$65,2,0)&amp;"、"&amp;VLOOKUP(G218,'附件一之1-開班數'!$A$6:$B$65,2,0))&amp;"、"&amp;VLOOKUP(H218,'附件一之1-開班數'!$A$6:$B$65,2,0))))),"有班級不存在,或跳格輸入")</f>
        <v/>
      </c>
      <c r="J218" s="16"/>
      <c r="K218" s="16"/>
      <c r="L218" s="15"/>
      <c r="M218" s="15"/>
      <c r="N218" s="15"/>
      <c r="O218" s="15"/>
      <c r="P218" s="15"/>
      <c r="Q218" s="15"/>
      <c r="R218" s="179" t="str">
        <f t="shared" si="9"/>
        <v/>
      </c>
      <c r="S218" s="179" t="str">
        <f t="shared" si="8"/>
        <v/>
      </c>
    </row>
    <row r="219" spans="1:19">
      <c r="A219" s="178">
        <v>214</v>
      </c>
      <c r="B219" s="16"/>
      <c r="C219" s="16"/>
      <c r="D219" s="16"/>
      <c r="E219" s="16"/>
      <c r="F219" s="16"/>
      <c r="G219" s="16"/>
      <c r="H219" s="16"/>
      <c r="I219" s="181" t="str">
        <f>IFERROR(IF(COUNT(E219:H219)=0,"",IF(COUNT(E219:H219)=1,VLOOKUP(E219,'附件一之1-開班數'!$A$6:$B$65,2,0),IF(COUNT(E219:H219)=2,VLOOKUP(E219,'附件一之1-開班數'!$A$6:$B$65,2,0)&amp;"、"&amp;VLOOKUP(F219,'附件一之1-開班數'!$A$6:$B$65,2,0),IF(COUNT(E219:H219)=3,VLOOKUP(E219,'附件一之1-開班數'!$A$6:$B$65,2,0)&amp;"、"&amp;VLOOKUP(F219,'附件一之1-開班數'!$A$6:$B$65,2,0)&amp;"、"&amp;VLOOKUP(G219,'附件一之1-開班數'!$A$6:$B$65,2,0),IF(COUNT(E219:H219)=4,VLOOKUP(E219,'附件一之1-開班數'!$A$6:$B$65,2,0)&amp;"、"&amp;VLOOKUP(F219,'附件一之1-開班數'!$A$6:$B$65,2,0)&amp;"、"&amp;VLOOKUP(G219,'附件一之1-開班數'!$A$6:$B$65,2,0))&amp;"、"&amp;VLOOKUP(H219,'附件一之1-開班數'!$A$6:$B$65,2,0))))),"有班級不存在,或跳格輸入")</f>
        <v/>
      </c>
      <c r="J219" s="16"/>
      <c r="K219" s="16"/>
      <c r="L219" s="15"/>
      <c r="M219" s="15"/>
      <c r="N219" s="15"/>
      <c r="O219" s="15"/>
      <c r="P219" s="15"/>
      <c r="Q219" s="15"/>
      <c r="R219" s="179" t="str">
        <f t="shared" si="9"/>
        <v/>
      </c>
      <c r="S219" s="179" t="str">
        <f t="shared" si="8"/>
        <v/>
      </c>
    </row>
    <row r="220" spans="1:19">
      <c r="A220" s="178">
        <v>215</v>
      </c>
      <c r="B220" s="16"/>
      <c r="C220" s="16"/>
      <c r="D220" s="16"/>
      <c r="E220" s="16"/>
      <c r="F220" s="16"/>
      <c r="G220" s="16"/>
      <c r="H220" s="16"/>
      <c r="I220" s="181" t="str">
        <f>IFERROR(IF(COUNT(E220:H220)=0,"",IF(COUNT(E220:H220)=1,VLOOKUP(E220,'附件一之1-開班數'!$A$6:$B$65,2,0),IF(COUNT(E220:H220)=2,VLOOKUP(E220,'附件一之1-開班數'!$A$6:$B$65,2,0)&amp;"、"&amp;VLOOKUP(F220,'附件一之1-開班數'!$A$6:$B$65,2,0),IF(COUNT(E220:H220)=3,VLOOKUP(E220,'附件一之1-開班數'!$A$6:$B$65,2,0)&amp;"、"&amp;VLOOKUP(F220,'附件一之1-開班數'!$A$6:$B$65,2,0)&amp;"、"&amp;VLOOKUP(G220,'附件一之1-開班數'!$A$6:$B$65,2,0),IF(COUNT(E220:H220)=4,VLOOKUP(E220,'附件一之1-開班數'!$A$6:$B$65,2,0)&amp;"、"&amp;VLOOKUP(F220,'附件一之1-開班數'!$A$6:$B$65,2,0)&amp;"、"&amp;VLOOKUP(G220,'附件一之1-開班數'!$A$6:$B$65,2,0))&amp;"、"&amp;VLOOKUP(H220,'附件一之1-開班數'!$A$6:$B$65,2,0))))),"有班級不存在,或跳格輸入")</f>
        <v/>
      </c>
      <c r="J220" s="16"/>
      <c r="K220" s="16"/>
      <c r="L220" s="15"/>
      <c r="M220" s="15"/>
      <c r="N220" s="15"/>
      <c r="O220" s="15"/>
      <c r="P220" s="15"/>
      <c r="Q220" s="15"/>
      <c r="R220" s="179" t="str">
        <f t="shared" si="9"/>
        <v/>
      </c>
      <c r="S220" s="179" t="str">
        <f t="shared" si="8"/>
        <v/>
      </c>
    </row>
    <row r="221" spans="1:19">
      <c r="A221" s="178">
        <v>216</v>
      </c>
      <c r="B221" s="16"/>
      <c r="C221" s="16"/>
      <c r="D221" s="16"/>
      <c r="E221" s="16"/>
      <c r="F221" s="16"/>
      <c r="G221" s="16"/>
      <c r="H221" s="16"/>
      <c r="I221" s="181" t="str">
        <f>IFERROR(IF(COUNT(E221:H221)=0,"",IF(COUNT(E221:H221)=1,VLOOKUP(E221,'附件一之1-開班數'!$A$6:$B$65,2,0),IF(COUNT(E221:H221)=2,VLOOKUP(E221,'附件一之1-開班數'!$A$6:$B$65,2,0)&amp;"、"&amp;VLOOKUP(F221,'附件一之1-開班數'!$A$6:$B$65,2,0),IF(COUNT(E221:H221)=3,VLOOKUP(E221,'附件一之1-開班數'!$A$6:$B$65,2,0)&amp;"、"&amp;VLOOKUP(F221,'附件一之1-開班數'!$A$6:$B$65,2,0)&amp;"、"&amp;VLOOKUP(G221,'附件一之1-開班數'!$A$6:$B$65,2,0),IF(COUNT(E221:H221)=4,VLOOKUP(E221,'附件一之1-開班數'!$A$6:$B$65,2,0)&amp;"、"&amp;VLOOKUP(F221,'附件一之1-開班數'!$A$6:$B$65,2,0)&amp;"、"&amp;VLOOKUP(G221,'附件一之1-開班數'!$A$6:$B$65,2,0))&amp;"、"&amp;VLOOKUP(H221,'附件一之1-開班數'!$A$6:$B$65,2,0))))),"有班級不存在,或跳格輸入")</f>
        <v/>
      </c>
      <c r="J221" s="16"/>
      <c r="K221" s="16"/>
      <c r="L221" s="15"/>
      <c r="M221" s="15"/>
      <c r="N221" s="15"/>
      <c r="O221" s="15"/>
      <c r="P221" s="15"/>
      <c r="Q221" s="15"/>
      <c r="R221" s="179" t="str">
        <f t="shared" si="9"/>
        <v/>
      </c>
      <c r="S221" s="179" t="str">
        <f t="shared" si="8"/>
        <v/>
      </c>
    </row>
    <row r="222" spans="1:19">
      <c r="A222" s="178">
        <v>217</v>
      </c>
      <c r="B222" s="16"/>
      <c r="C222" s="16"/>
      <c r="D222" s="16"/>
      <c r="E222" s="16"/>
      <c r="F222" s="16"/>
      <c r="G222" s="16"/>
      <c r="H222" s="16"/>
      <c r="I222" s="181" t="str">
        <f>IFERROR(IF(COUNT(E222:H222)=0,"",IF(COUNT(E222:H222)=1,VLOOKUP(E222,'附件一之1-開班數'!$A$6:$B$65,2,0),IF(COUNT(E222:H222)=2,VLOOKUP(E222,'附件一之1-開班數'!$A$6:$B$65,2,0)&amp;"、"&amp;VLOOKUP(F222,'附件一之1-開班數'!$A$6:$B$65,2,0),IF(COUNT(E222:H222)=3,VLOOKUP(E222,'附件一之1-開班數'!$A$6:$B$65,2,0)&amp;"、"&amp;VLOOKUP(F222,'附件一之1-開班數'!$A$6:$B$65,2,0)&amp;"、"&amp;VLOOKUP(G222,'附件一之1-開班數'!$A$6:$B$65,2,0),IF(COUNT(E222:H222)=4,VLOOKUP(E222,'附件一之1-開班數'!$A$6:$B$65,2,0)&amp;"、"&amp;VLOOKUP(F222,'附件一之1-開班數'!$A$6:$B$65,2,0)&amp;"、"&amp;VLOOKUP(G222,'附件一之1-開班數'!$A$6:$B$65,2,0))&amp;"、"&amp;VLOOKUP(H222,'附件一之1-開班數'!$A$6:$B$65,2,0))))),"有班級不存在,或跳格輸入")</f>
        <v/>
      </c>
      <c r="J222" s="16"/>
      <c r="K222" s="16"/>
      <c r="L222" s="15"/>
      <c r="M222" s="15"/>
      <c r="N222" s="15"/>
      <c r="O222" s="15"/>
      <c r="P222" s="15"/>
      <c r="Q222" s="15"/>
      <c r="R222" s="179" t="str">
        <f t="shared" si="9"/>
        <v/>
      </c>
      <c r="S222" s="179" t="str">
        <f t="shared" si="8"/>
        <v/>
      </c>
    </row>
    <row r="223" spans="1:19">
      <c r="A223" s="178">
        <v>218</v>
      </c>
      <c r="B223" s="16"/>
      <c r="C223" s="16"/>
      <c r="D223" s="16"/>
      <c r="E223" s="16"/>
      <c r="F223" s="16"/>
      <c r="G223" s="16"/>
      <c r="H223" s="16"/>
      <c r="I223" s="181" t="str">
        <f>IFERROR(IF(COUNT(E223:H223)=0,"",IF(COUNT(E223:H223)=1,VLOOKUP(E223,'附件一之1-開班數'!$A$6:$B$65,2,0),IF(COUNT(E223:H223)=2,VLOOKUP(E223,'附件一之1-開班數'!$A$6:$B$65,2,0)&amp;"、"&amp;VLOOKUP(F223,'附件一之1-開班數'!$A$6:$B$65,2,0),IF(COUNT(E223:H223)=3,VLOOKUP(E223,'附件一之1-開班數'!$A$6:$B$65,2,0)&amp;"、"&amp;VLOOKUP(F223,'附件一之1-開班數'!$A$6:$B$65,2,0)&amp;"、"&amp;VLOOKUP(G223,'附件一之1-開班數'!$A$6:$B$65,2,0),IF(COUNT(E223:H223)=4,VLOOKUP(E223,'附件一之1-開班數'!$A$6:$B$65,2,0)&amp;"、"&amp;VLOOKUP(F223,'附件一之1-開班數'!$A$6:$B$65,2,0)&amp;"、"&amp;VLOOKUP(G223,'附件一之1-開班數'!$A$6:$B$65,2,0))&amp;"、"&amp;VLOOKUP(H223,'附件一之1-開班數'!$A$6:$B$65,2,0))))),"有班級不存在,或跳格輸入")</f>
        <v/>
      </c>
      <c r="J223" s="16"/>
      <c r="K223" s="16"/>
      <c r="L223" s="15"/>
      <c r="M223" s="15"/>
      <c r="N223" s="15"/>
      <c r="O223" s="15"/>
      <c r="P223" s="15"/>
      <c r="Q223" s="15"/>
      <c r="R223" s="179" t="str">
        <f t="shared" si="9"/>
        <v/>
      </c>
      <c r="S223" s="179" t="str">
        <f t="shared" si="8"/>
        <v/>
      </c>
    </row>
    <row r="224" spans="1:19">
      <c r="A224" s="178">
        <v>219</v>
      </c>
      <c r="B224" s="16"/>
      <c r="C224" s="16"/>
      <c r="D224" s="16"/>
      <c r="E224" s="16"/>
      <c r="F224" s="16"/>
      <c r="G224" s="16"/>
      <c r="H224" s="16"/>
      <c r="I224" s="181" t="str">
        <f>IFERROR(IF(COUNT(E224:H224)=0,"",IF(COUNT(E224:H224)=1,VLOOKUP(E224,'附件一之1-開班數'!$A$6:$B$65,2,0),IF(COUNT(E224:H224)=2,VLOOKUP(E224,'附件一之1-開班數'!$A$6:$B$65,2,0)&amp;"、"&amp;VLOOKUP(F224,'附件一之1-開班數'!$A$6:$B$65,2,0),IF(COUNT(E224:H224)=3,VLOOKUP(E224,'附件一之1-開班數'!$A$6:$B$65,2,0)&amp;"、"&amp;VLOOKUP(F224,'附件一之1-開班數'!$A$6:$B$65,2,0)&amp;"、"&amp;VLOOKUP(G224,'附件一之1-開班數'!$A$6:$B$65,2,0),IF(COUNT(E224:H224)=4,VLOOKUP(E224,'附件一之1-開班數'!$A$6:$B$65,2,0)&amp;"、"&amp;VLOOKUP(F224,'附件一之1-開班數'!$A$6:$B$65,2,0)&amp;"、"&amp;VLOOKUP(G224,'附件一之1-開班數'!$A$6:$B$65,2,0))&amp;"、"&amp;VLOOKUP(H224,'附件一之1-開班數'!$A$6:$B$65,2,0))))),"有班級不存在,或跳格輸入")</f>
        <v/>
      </c>
      <c r="J224" s="16"/>
      <c r="K224" s="16"/>
      <c r="L224" s="15"/>
      <c r="M224" s="15"/>
      <c r="N224" s="15"/>
      <c r="O224" s="15"/>
      <c r="P224" s="15"/>
      <c r="Q224" s="15"/>
      <c r="R224" s="179" t="str">
        <f t="shared" si="9"/>
        <v/>
      </c>
      <c r="S224" s="179" t="str">
        <f t="shared" si="8"/>
        <v/>
      </c>
    </row>
    <row r="225" spans="1:19">
      <c r="A225" s="178">
        <v>220</v>
      </c>
      <c r="B225" s="16"/>
      <c r="C225" s="16"/>
      <c r="D225" s="16"/>
      <c r="E225" s="16"/>
      <c r="F225" s="16"/>
      <c r="G225" s="16"/>
      <c r="H225" s="16"/>
      <c r="I225" s="181" t="str">
        <f>IFERROR(IF(COUNT(E225:H225)=0,"",IF(COUNT(E225:H225)=1,VLOOKUP(E225,'附件一之1-開班數'!$A$6:$B$65,2,0),IF(COUNT(E225:H225)=2,VLOOKUP(E225,'附件一之1-開班數'!$A$6:$B$65,2,0)&amp;"、"&amp;VLOOKUP(F225,'附件一之1-開班數'!$A$6:$B$65,2,0),IF(COUNT(E225:H225)=3,VLOOKUP(E225,'附件一之1-開班數'!$A$6:$B$65,2,0)&amp;"、"&amp;VLOOKUP(F225,'附件一之1-開班數'!$A$6:$B$65,2,0)&amp;"、"&amp;VLOOKUP(G225,'附件一之1-開班數'!$A$6:$B$65,2,0),IF(COUNT(E225:H225)=4,VLOOKUP(E225,'附件一之1-開班數'!$A$6:$B$65,2,0)&amp;"、"&amp;VLOOKUP(F225,'附件一之1-開班數'!$A$6:$B$65,2,0)&amp;"、"&amp;VLOOKUP(G225,'附件一之1-開班數'!$A$6:$B$65,2,0))&amp;"、"&amp;VLOOKUP(H225,'附件一之1-開班數'!$A$6:$B$65,2,0))))),"有班級不存在,或跳格輸入")</f>
        <v/>
      </c>
      <c r="J225" s="16"/>
      <c r="K225" s="16"/>
      <c r="L225" s="15"/>
      <c r="M225" s="15"/>
      <c r="N225" s="15"/>
      <c r="O225" s="15"/>
      <c r="P225" s="15"/>
      <c r="Q225" s="15"/>
      <c r="R225" s="179" t="str">
        <f t="shared" si="9"/>
        <v/>
      </c>
      <c r="S225" s="179" t="str">
        <f t="shared" si="8"/>
        <v/>
      </c>
    </row>
    <row r="226" spans="1:19">
      <c r="A226" s="178">
        <v>221</v>
      </c>
      <c r="B226" s="16"/>
      <c r="C226" s="16"/>
      <c r="D226" s="16"/>
      <c r="E226" s="16"/>
      <c r="F226" s="16"/>
      <c r="G226" s="16"/>
      <c r="H226" s="16"/>
      <c r="I226" s="181" t="str">
        <f>IFERROR(IF(COUNT(E226:H226)=0,"",IF(COUNT(E226:H226)=1,VLOOKUP(E226,'附件一之1-開班數'!$A$6:$B$65,2,0),IF(COUNT(E226:H226)=2,VLOOKUP(E226,'附件一之1-開班數'!$A$6:$B$65,2,0)&amp;"、"&amp;VLOOKUP(F226,'附件一之1-開班數'!$A$6:$B$65,2,0),IF(COUNT(E226:H226)=3,VLOOKUP(E226,'附件一之1-開班數'!$A$6:$B$65,2,0)&amp;"、"&amp;VLOOKUP(F226,'附件一之1-開班數'!$A$6:$B$65,2,0)&amp;"、"&amp;VLOOKUP(G226,'附件一之1-開班數'!$A$6:$B$65,2,0),IF(COUNT(E226:H226)=4,VLOOKUP(E226,'附件一之1-開班數'!$A$6:$B$65,2,0)&amp;"、"&amp;VLOOKUP(F226,'附件一之1-開班數'!$A$6:$B$65,2,0)&amp;"、"&amp;VLOOKUP(G226,'附件一之1-開班數'!$A$6:$B$65,2,0))&amp;"、"&amp;VLOOKUP(H226,'附件一之1-開班數'!$A$6:$B$65,2,0))))),"有班級不存在,或跳格輸入")</f>
        <v/>
      </c>
      <c r="J226" s="16"/>
      <c r="K226" s="16"/>
      <c r="L226" s="15"/>
      <c r="M226" s="15"/>
      <c r="N226" s="15"/>
      <c r="O226" s="15"/>
      <c r="P226" s="15"/>
      <c r="Q226" s="15"/>
      <c r="R226" s="179" t="str">
        <f t="shared" si="9"/>
        <v/>
      </c>
      <c r="S226" s="179" t="str">
        <f t="shared" si="8"/>
        <v/>
      </c>
    </row>
    <row r="227" spans="1:19">
      <c r="A227" s="178">
        <v>222</v>
      </c>
      <c r="B227" s="16"/>
      <c r="C227" s="16"/>
      <c r="D227" s="16"/>
      <c r="E227" s="16"/>
      <c r="F227" s="16"/>
      <c r="G227" s="16"/>
      <c r="H227" s="16"/>
      <c r="I227" s="181" t="str">
        <f>IFERROR(IF(COUNT(E227:H227)=0,"",IF(COUNT(E227:H227)=1,VLOOKUP(E227,'附件一之1-開班數'!$A$6:$B$65,2,0),IF(COUNT(E227:H227)=2,VLOOKUP(E227,'附件一之1-開班數'!$A$6:$B$65,2,0)&amp;"、"&amp;VLOOKUP(F227,'附件一之1-開班數'!$A$6:$B$65,2,0),IF(COUNT(E227:H227)=3,VLOOKUP(E227,'附件一之1-開班數'!$A$6:$B$65,2,0)&amp;"、"&amp;VLOOKUP(F227,'附件一之1-開班數'!$A$6:$B$65,2,0)&amp;"、"&amp;VLOOKUP(G227,'附件一之1-開班數'!$A$6:$B$65,2,0),IF(COUNT(E227:H227)=4,VLOOKUP(E227,'附件一之1-開班數'!$A$6:$B$65,2,0)&amp;"、"&amp;VLOOKUP(F227,'附件一之1-開班數'!$A$6:$B$65,2,0)&amp;"、"&amp;VLOOKUP(G227,'附件一之1-開班數'!$A$6:$B$65,2,0))&amp;"、"&amp;VLOOKUP(H227,'附件一之1-開班數'!$A$6:$B$65,2,0))))),"有班級不存在,或跳格輸入")</f>
        <v/>
      </c>
      <c r="J227" s="16"/>
      <c r="K227" s="16"/>
      <c r="L227" s="15"/>
      <c r="M227" s="15"/>
      <c r="N227" s="15"/>
      <c r="O227" s="15"/>
      <c r="P227" s="15"/>
      <c r="Q227" s="15"/>
      <c r="R227" s="179" t="str">
        <f t="shared" si="9"/>
        <v/>
      </c>
      <c r="S227" s="179" t="str">
        <f t="shared" si="8"/>
        <v/>
      </c>
    </row>
    <row r="228" spans="1:19">
      <c r="A228" s="178">
        <v>223</v>
      </c>
      <c r="B228" s="16"/>
      <c r="C228" s="16"/>
      <c r="D228" s="16"/>
      <c r="E228" s="16"/>
      <c r="F228" s="16"/>
      <c r="G228" s="16"/>
      <c r="H228" s="16"/>
      <c r="I228" s="181" t="str">
        <f>IFERROR(IF(COUNT(E228:H228)=0,"",IF(COUNT(E228:H228)=1,VLOOKUP(E228,'附件一之1-開班數'!$A$6:$B$65,2,0),IF(COUNT(E228:H228)=2,VLOOKUP(E228,'附件一之1-開班數'!$A$6:$B$65,2,0)&amp;"、"&amp;VLOOKUP(F228,'附件一之1-開班數'!$A$6:$B$65,2,0),IF(COUNT(E228:H228)=3,VLOOKUP(E228,'附件一之1-開班數'!$A$6:$B$65,2,0)&amp;"、"&amp;VLOOKUP(F228,'附件一之1-開班數'!$A$6:$B$65,2,0)&amp;"、"&amp;VLOOKUP(G228,'附件一之1-開班數'!$A$6:$B$65,2,0),IF(COUNT(E228:H228)=4,VLOOKUP(E228,'附件一之1-開班數'!$A$6:$B$65,2,0)&amp;"、"&amp;VLOOKUP(F228,'附件一之1-開班數'!$A$6:$B$65,2,0)&amp;"、"&amp;VLOOKUP(G228,'附件一之1-開班數'!$A$6:$B$65,2,0))&amp;"、"&amp;VLOOKUP(H228,'附件一之1-開班數'!$A$6:$B$65,2,0))))),"有班級不存在,或跳格輸入")</f>
        <v/>
      </c>
      <c r="J228" s="16"/>
      <c r="K228" s="16"/>
      <c r="L228" s="15"/>
      <c r="M228" s="15"/>
      <c r="N228" s="15"/>
      <c r="O228" s="15"/>
      <c r="P228" s="15"/>
      <c r="Q228" s="15"/>
      <c r="R228" s="179" t="str">
        <f t="shared" si="9"/>
        <v/>
      </c>
      <c r="S228" s="179" t="str">
        <f t="shared" si="8"/>
        <v/>
      </c>
    </row>
    <row r="229" spans="1:19">
      <c r="A229" s="178">
        <v>224</v>
      </c>
      <c r="B229" s="16"/>
      <c r="C229" s="16"/>
      <c r="D229" s="16"/>
      <c r="E229" s="16"/>
      <c r="F229" s="16"/>
      <c r="G229" s="16"/>
      <c r="H229" s="16"/>
      <c r="I229" s="181" t="str">
        <f>IFERROR(IF(COUNT(E229:H229)=0,"",IF(COUNT(E229:H229)=1,VLOOKUP(E229,'附件一之1-開班數'!$A$6:$B$65,2,0),IF(COUNT(E229:H229)=2,VLOOKUP(E229,'附件一之1-開班數'!$A$6:$B$65,2,0)&amp;"、"&amp;VLOOKUP(F229,'附件一之1-開班數'!$A$6:$B$65,2,0),IF(COUNT(E229:H229)=3,VLOOKUP(E229,'附件一之1-開班數'!$A$6:$B$65,2,0)&amp;"、"&amp;VLOOKUP(F229,'附件一之1-開班數'!$A$6:$B$65,2,0)&amp;"、"&amp;VLOOKUP(G229,'附件一之1-開班數'!$A$6:$B$65,2,0),IF(COUNT(E229:H229)=4,VLOOKUP(E229,'附件一之1-開班數'!$A$6:$B$65,2,0)&amp;"、"&amp;VLOOKUP(F229,'附件一之1-開班數'!$A$6:$B$65,2,0)&amp;"、"&amp;VLOOKUP(G229,'附件一之1-開班數'!$A$6:$B$65,2,0))&amp;"、"&amp;VLOOKUP(H229,'附件一之1-開班數'!$A$6:$B$65,2,0))))),"有班級不存在,或跳格輸入")</f>
        <v/>
      </c>
      <c r="J229" s="16"/>
      <c r="K229" s="16"/>
      <c r="L229" s="15"/>
      <c r="M229" s="15"/>
      <c r="N229" s="15"/>
      <c r="O229" s="15"/>
      <c r="P229" s="15"/>
      <c r="Q229" s="15"/>
      <c r="R229" s="179" t="str">
        <f t="shared" si="9"/>
        <v/>
      </c>
      <c r="S229" s="179" t="str">
        <f t="shared" si="8"/>
        <v/>
      </c>
    </row>
    <row r="230" spans="1:19">
      <c r="A230" s="178">
        <v>225</v>
      </c>
      <c r="B230" s="16"/>
      <c r="C230" s="16"/>
      <c r="D230" s="16"/>
      <c r="E230" s="16"/>
      <c r="F230" s="16"/>
      <c r="G230" s="16"/>
      <c r="H230" s="16"/>
      <c r="I230" s="181" t="str">
        <f>IFERROR(IF(COUNT(E230:H230)=0,"",IF(COUNT(E230:H230)=1,VLOOKUP(E230,'附件一之1-開班數'!$A$6:$B$65,2,0),IF(COUNT(E230:H230)=2,VLOOKUP(E230,'附件一之1-開班數'!$A$6:$B$65,2,0)&amp;"、"&amp;VLOOKUP(F230,'附件一之1-開班數'!$A$6:$B$65,2,0),IF(COUNT(E230:H230)=3,VLOOKUP(E230,'附件一之1-開班數'!$A$6:$B$65,2,0)&amp;"、"&amp;VLOOKUP(F230,'附件一之1-開班數'!$A$6:$B$65,2,0)&amp;"、"&amp;VLOOKUP(G230,'附件一之1-開班數'!$A$6:$B$65,2,0),IF(COUNT(E230:H230)=4,VLOOKUP(E230,'附件一之1-開班數'!$A$6:$B$65,2,0)&amp;"、"&amp;VLOOKUP(F230,'附件一之1-開班數'!$A$6:$B$65,2,0)&amp;"、"&amp;VLOOKUP(G230,'附件一之1-開班數'!$A$6:$B$65,2,0))&amp;"、"&amp;VLOOKUP(H230,'附件一之1-開班數'!$A$6:$B$65,2,0))))),"有班級不存在,或跳格輸入")</f>
        <v/>
      </c>
      <c r="J230" s="16"/>
      <c r="K230" s="16"/>
      <c r="L230" s="15"/>
      <c r="M230" s="15"/>
      <c r="N230" s="15"/>
      <c r="O230" s="15"/>
      <c r="P230" s="15"/>
      <c r="Q230" s="15"/>
      <c r="R230" s="179" t="str">
        <f t="shared" si="9"/>
        <v/>
      </c>
      <c r="S230" s="179" t="str">
        <f t="shared" si="8"/>
        <v/>
      </c>
    </row>
    <row r="231" spans="1:19">
      <c r="A231" s="178">
        <v>226</v>
      </c>
      <c r="B231" s="16"/>
      <c r="C231" s="16"/>
      <c r="D231" s="16"/>
      <c r="E231" s="16"/>
      <c r="F231" s="16"/>
      <c r="G231" s="16"/>
      <c r="H231" s="16"/>
      <c r="I231" s="181" t="str">
        <f>IFERROR(IF(COUNT(E231:H231)=0,"",IF(COUNT(E231:H231)=1,VLOOKUP(E231,'附件一之1-開班數'!$A$6:$B$65,2,0),IF(COUNT(E231:H231)=2,VLOOKUP(E231,'附件一之1-開班數'!$A$6:$B$65,2,0)&amp;"、"&amp;VLOOKUP(F231,'附件一之1-開班數'!$A$6:$B$65,2,0),IF(COUNT(E231:H231)=3,VLOOKUP(E231,'附件一之1-開班數'!$A$6:$B$65,2,0)&amp;"、"&amp;VLOOKUP(F231,'附件一之1-開班數'!$A$6:$B$65,2,0)&amp;"、"&amp;VLOOKUP(G231,'附件一之1-開班數'!$A$6:$B$65,2,0),IF(COUNT(E231:H231)=4,VLOOKUP(E231,'附件一之1-開班數'!$A$6:$B$65,2,0)&amp;"、"&amp;VLOOKUP(F231,'附件一之1-開班數'!$A$6:$B$65,2,0)&amp;"、"&amp;VLOOKUP(G231,'附件一之1-開班數'!$A$6:$B$65,2,0))&amp;"、"&amp;VLOOKUP(H231,'附件一之1-開班數'!$A$6:$B$65,2,0))))),"有班級不存在,或跳格輸入")</f>
        <v/>
      </c>
      <c r="J231" s="16"/>
      <c r="K231" s="16"/>
      <c r="L231" s="15"/>
      <c r="M231" s="15"/>
      <c r="N231" s="15"/>
      <c r="O231" s="15"/>
      <c r="P231" s="15"/>
      <c r="Q231" s="15"/>
      <c r="R231" s="179" t="str">
        <f t="shared" si="9"/>
        <v/>
      </c>
      <c r="S231" s="179" t="str">
        <f t="shared" si="8"/>
        <v/>
      </c>
    </row>
    <row r="232" spans="1:19">
      <c r="A232" s="178">
        <v>227</v>
      </c>
      <c r="B232" s="16"/>
      <c r="C232" s="16"/>
      <c r="D232" s="16"/>
      <c r="E232" s="16"/>
      <c r="F232" s="16"/>
      <c r="G232" s="16"/>
      <c r="H232" s="16"/>
      <c r="I232" s="181" t="str">
        <f>IFERROR(IF(COUNT(E232:H232)=0,"",IF(COUNT(E232:H232)=1,VLOOKUP(E232,'附件一之1-開班數'!$A$6:$B$65,2,0),IF(COUNT(E232:H232)=2,VLOOKUP(E232,'附件一之1-開班數'!$A$6:$B$65,2,0)&amp;"、"&amp;VLOOKUP(F232,'附件一之1-開班數'!$A$6:$B$65,2,0),IF(COUNT(E232:H232)=3,VLOOKUP(E232,'附件一之1-開班數'!$A$6:$B$65,2,0)&amp;"、"&amp;VLOOKUP(F232,'附件一之1-開班數'!$A$6:$B$65,2,0)&amp;"、"&amp;VLOOKUP(G232,'附件一之1-開班數'!$A$6:$B$65,2,0),IF(COUNT(E232:H232)=4,VLOOKUP(E232,'附件一之1-開班數'!$A$6:$B$65,2,0)&amp;"、"&amp;VLOOKUP(F232,'附件一之1-開班數'!$A$6:$B$65,2,0)&amp;"、"&amp;VLOOKUP(G232,'附件一之1-開班數'!$A$6:$B$65,2,0))&amp;"、"&amp;VLOOKUP(H232,'附件一之1-開班數'!$A$6:$B$65,2,0))))),"有班級不存在,或跳格輸入")</f>
        <v/>
      </c>
      <c r="J232" s="16"/>
      <c r="K232" s="16"/>
      <c r="L232" s="15"/>
      <c r="M232" s="15"/>
      <c r="N232" s="15"/>
      <c r="O232" s="15"/>
      <c r="P232" s="15"/>
      <c r="Q232" s="15"/>
      <c r="R232" s="179" t="str">
        <f t="shared" si="9"/>
        <v/>
      </c>
      <c r="S232" s="179" t="str">
        <f t="shared" si="8"/>
        <v/>
      </c>
    </row>
    <row r="233" spans="1:19">
      <c r="A233" s="178">
        <v>228</v>
      </c>
      <c r="B233" s="16"/>
      <c r="C233" s="16"/>
      <c r="D233" s="16"/>
      <c r="E233" s="16"/>
      <c r="F233" s="16"/>
      <c r="G233" s="16"/>
      <c r="H233" s="16"/>
      <c r="I233" s="181" t="str">
        <f>IFERROR(IF(COUNT(E233:H233)=0,"",IF(COUNT(E233:H233)=1,VLOOKUP(E233,'附件一之1-開班數'!$A$6:$B$65,2,0),IF(COUNT(E233:H233)=2,VLOOKUP(E233,'附件一之1-開班數'!$A$6:$B$65,2,0)&amp;"、"&amp;VLOOKUP(F233,'附件一之1-開班數'!$A$6:$B$65,2,0),IF(COUNT(E233:H233)=3,VLOOKUP(E233,'附件一之1-開班數'!$A$6:$B$65,2,0)&amp;"、"&amp;VLOOKUP(F233,'附件一之1-開班數'!$A$6:$B$65,2,0)&amp;"、"&amp;VLOOKUP(G233,'附件一之1-開班數'!$A$6:$B$65,2,0),IF(COUNT(E233:H233)=4,VLOOKUP(E233,'附件一之1-開班數'!$A$6:$B$65,2,0)&amp;"、"&amp;VLOOKUP(F233,'附件一之1-開班數'!$A$6:$B$65,2,0)&amp;"、"&amp;VLOOKUP(G233,'附件一之1-開班數'!$A$6:$B$65,2,0))&amp;"、"&amp;VLOOKUP(H233,'附件一之1-開班數'!$A$6:$B$65,2,0))))),"有班級不存在,或跳格輸入")</f>
        <v/>
      </c>
      <c r="J233" s="16"/>
      <c r="K233" s="16"/>
      <c r="L233" s="15"/>
      <c r="M233" s="15"/>
      <c r="N233" s="15"/>
      <c r="O233" s="15"/>
      <c r="P233" s="15"/>
      <c r="Q233" s="15"/>
      <c r="R233" s="179" t="str">
        <f t="shared" si="9"/>
        <v/>
      </c>
      <c r="S233" s="179" t="str">
        <f t="shared" si="8"/>
        <v/>
      </c>
    </row>
    <row r="234" spans="1:19">
      <c r="A234" s="178">
        <v>229</v>
      </c>
      <c r="B234" s="16"/>
      <c r="C234" s="16"/>
      <c r="D234" s="16"/>
      <c r="E234" s="16"/>
      <c r="F234" s="16"/>
      <c r="G234" s="16"/>
      <c r="H234" s="16"/>
      <c r="I234" s="181" t="str">
        <f>IFERROR(IF(COUNT(E234:H234)=0,"",IF(COUNT(E234:H234)=1,VLOOKUP(E234,'附件一之1-開班數'!$A$6:$B$65,2,0),IF(COUNT(E234:H234)=2,VLOOKUP(E234,'附件一之1-開班數'!$A$6:$B$65,2,0)&amp;"、"&amp;VLOOKUP(F234,'附件一之1-開班數'!$A$6:$B$65,2,0),IF(COUNT(E234:H234)=3,VLOOKUP(E234,'附件一之1-開班數'!$A$6:$B$65,2,0)&amp;"、"&amp;VLOOKUP(F234,'附件一之1-開班數'!$A$6:$B$65,2,0)&amp;"、"&amp;VLOOKUP(G234,'附件一之1-開班數'!$A$6:$B$65,2,0),IF(COUNT(E234:H234)=4,VLOOKUP(E234,'附件一之1-開班數'!$A$6:$B$65,2,0)&amp;"、"&amp;VLOOKUP(F234,'附件一之1-開班數'!$A$6:$B$65,2,0)&amp;"、"&amp;VLOOKUP(G234,'附件一之1-開班數'!$A$6:$B$65,2,0))&amp;"、"&amp;VLOOKUP(H234,'附件一之1-開班數'!$A$6:$B$65,2,0))))),"有班級不存在,或跳格輸入")</f>
        <v/>
      </c>
      <c r="J234" s="16"/>
      <c r="K234" s="16"/>
      <c r="L234" s="15"/>
      <c r="M234" s="15"/>
      <c r="N234" s="15"/>
      <c r="O234" s="15"/>
      <c r="P234" s="15"/>
      <c r="Q234" s="15"/>
      <c r="R234" s="179" t="str">
        <f t="shared" si="9"/>
        <v/>
      </c>
      <c r="S234" s="179" t="str">
        <f t="shared" si="8"/>
        <v/>
      </c>
    </row>
    <row r="235" spans="1:19">
      <c r="A235" s="178">
        <v>230</v>
      </c>
      <c r="B235" s="16"/>
      <c r="C235" s="16"/>
      <c r="D235" s="16"/>
      <c r="E235" s="16"/>
      <c r="F235" s="16"/>
      <c r="G235" s="16"/>
      <c r="H235" s="16"/>
      <c r="I235" s="181" t="str">
        <f>IFERROR(IF(COUNT(E235:H235)=0,"",IF(COUNT(E235:H235)=1,VLOOKUP(E235,'附件一之1-開班數'!$A$6:$B$65,2,0),IF(COUNT(E235:H235)=2,VLOOKUP(E235,'附件一之1-開班數'!$A$6:$B$65,2,0)&amp;"、"&amp;VLOOKUP(F235,'附件一之1-開班數'!$A$6:$B$65,2,0),IF(COUNT(E235:H235)=3,VLOOKUP(E235,'附件一之1-開班數'!$A$6:$B$65,2,0)&amp;"、"&amp;VLOOKUP(F235,'附件一之1-開班數'!$A$6:$B$65,2,0)&amp;"、"&amp;VLOOKUP(G235,'附件一之1-開班數'!$A$6:$B$65,2,0),IF(COUNT(E235:H235)=4,VLOOKUP(E235,'附件一之1-開班數'!$A$6:$B$65,2,0)&amp;"、"&amp;VLOOKUP(F235,'附件一之1-開班數'!$A$6:$B$65,2,0)&amp;"、"&amp;VLOOKUP(G235,'附件一之1-開班數'!$A$6:$B$65,2,0))&amp;"、"&amp;VLOOKUP(H235,'附件一之1-開班數'!$A$6:$B$65,2,0))))),"有班級不存在,或跳格輸入")</f>
        <v/>
      </c>
      <c r="J235" s="16"/>
      <c r="K235" s="16"/>
      <c r="L235" s="15"/>
      <c r="M235" s="15"/>
      <c r="N235" s="15"/>
      <c r="O235" s="15"/>
      <c r="P235" s="15"/>
      <c r="Q235" s="15"/>
      <c r="R235" s="179" t="str">
        <f t="shared" si="9"/>
        <v/>
      </c>
      <c r="S235" s="179" t="str">
        <f t="shared" si="8"/>
        <v/>
      </c>
    </row>
    <row r="236" spans="1:19">
      <c r="A236" s="178">
        <v>231</v>
      </c>
      <c r="B236" s="16"/>
      <c r="C236" s="16"/>
      <c r="D236" s="16"/>
      <c r="E236" s="16"/>
      <c r="F236" s="16"/>
      <c r="G236" s="16"/>
      <c r="H236" s="16"/>
      <c r="I236" s="181" t="str">
        <f>IFERROR(IF(COUNT(E236:H236)=0,"",IF(COUNT(E236:H236)=1,VLOOKUP(E236,'附件一之1-開班數'!$A$6:$B$65,2,0),IF(COUNT(E236:H236)=2,VLOOKUP(E236,'附件一之1-開班數'!$A$6:$B$65,2,0)&amp;"、"&amp;VLOOKUP(F236,'附件一之1-開班數'!$A$6:$B$65,2,0),IF(COUNT(E236:H236)=3,VLOOKUP(E236,'附件一之1-開班數'!$A$6:$B$65,2,0)&amp;"、"&amp;VLOOKUP(F236,'附件一之1-開班數'!$A$6:$B$65,2,0)&amp;"、"&amp;VLOOKUP(G236,'附件一之1-開班數'!$A$6:$B$65,2,0),IF(COUNT(E236:H236)=4,VLOOKUP(E236,'附件一之1-開班數'!$A$6:$B$65,2,0)&amp;"、"&amp;VLOOKUP(F236,'附件一之1-開班數'!$A$6:$B$65,2,0)&amp;"、"&amp;VLOOKUP(G236,'附件一之1-開班數'!$A$6:$B$65,2,0))&amp;"、"&amp;VLOOKUP(H236,'附件一之1-開班數'!$A$6:$B$65,2,0))))),"有班級不存在,或跳格輸入")</f>
        <v/>
      </c>
      <c r="J236" s="16"/>
      <c r="K236" s="16"/>
      <c r="L236" s="15"/>
      <c r="M236" s="15"/>
      <c r="N236" s="15"/>
      <c r="O236" s="15"/>
      <c r="P236" s="15"/>
      <c r="Q236" s="15"/>
      <c r="R236" s="179" t="str">
        <f t="shared" si="9"/>
        <v/>
      </c>
      <c r="S236" s="179" t="str">
        <f t="shared" si="8"/>
        <v/>
      </c>
    </row>
    <row r="237" spans="1:19">
      <c r="A237" s="178">
        <v>232</v>
      </c>
      <c r="B237" s="16"/>
      <c r="C237" s="16"/>
      <c r="D237" s="16"/>
      <c r="E237" s="16"/>
      <c r="F237" s="16"/>
      <c r="G237" s="16"/>
      <c r="H237" s="16"/>
      <c r="I237" s="181" t="str">
        <f>IFERROR(IF(COUNT(E237:H237)=0,"",IF(COUNT(E237:H237)=1,VLOOKUP(E237,'附件一之1-開班數'!$A$6:$B$65,2,0),IF(COUNT(E237:H237)=2,VLOOKUP(E237,'附件一之1-開班數'!$A$6:$B$65,2,0)&amp;"、"&amp;VLOOKUP(F237,'附件一之1-開班數'!$A$6:$B$65,2,0),IF(COUNT(E237:H237)=3,VLOOKUP(E237,'附件一之1-開班數'!$A$6:$B$65,2,0)&amp;"、"&amp;VLOOKUP(F237,'附件一之1-開班數'!$A$6:$B$65,2,0)&amp;"、"&amp;VLOOKUP(G237,'附件一之1-開班數'!$A$6:$B$65,2,0),IF(COUNT(E237:H237)=4,VLOOKUP(E237,'附件一之1-開班數'!$A$6:$B$65,2,0)&amp;"、"&amp;VLOOKUP(F237,'附件一之1-開班數'!$A$6:$B$65,2,0)&amp;"、"&amp;VLOOKUP(G237,'附件一之1-開班數'!$A$6:$B$65,2,0))&amp;"、"&amp;VLOOKUP(H237,'附件一之1-開班數'!$A$6:$B$65,2,0))))),"有班級不存在,或跳格輸入")</f>
        <v/>
      </c>
      <c r="J237" s="16"/>
      <c r="K237" s="16"/>
      <c r="L237" s="15"/>
      <c r="M237" s="15"/>
      <c r="N237" s="15"/>
      <c r="O237" s="15"/>
      <c r="P237" s="15"/>
      <c r="Q237" s="15"/>
      <c r="R237" s="179" t="str">
        <f t="shared" si="9"/>
        <v/>
      </c>
      <c r="S237" s="179" t="str">
        <f t="shared" si="8"/>
        <v/>
      </c>
    </row>
    <row r="238" spans="1:19">
      <c r="A238" s="178">
        <v>233</v>
      </c>
      <c r="B238" s="16"/>
      <c r="C238" s="16"/>
      <c r="D238" s="16"/>
      <c r="E238" s="16"/>
      <c r="F238" s="16"/>
      <c r="G238" s="16"/>
      <c r="H238" s="16"/>
      <c r="I238" s="181" t="str">
        <f>IFERROR(IF(COUNT(E238:H238)=0,"",IF(COUNT(E238:H238)=1,VLOOKUP(E238,'附件一之1-開班數'!$A$6:$B$65,2,0),IF(COUNT(E238:H238)=2,VLOOKUP(E238,'附件一之1-開班數'!$A$6:$B$65,2,0)&amp;"、"&amp;VLOOKUP(F238,'附件一之1-開班數'!$A$6:$B$65,2,0),IF(COUNT(E238:H238)=3,VLOOKUP(E238,'附件一之1-開班數'!$A$6:$B$65,2,0)&amp;"、"&amp;VLOOKUP(F238,'附件一之1-開班數'!$A$6:$B$65,2,0)&amp;"、"&amp;VLOOKUP(G238,'附件一之1-開班數'!$A$6:$B$65,2,0),IF(COUNT(E238:H238)=4,VLOOKUP(E238,'附件一之1-開班數'!$A$6:$B$65,2,0)&amp;"、"&amp;VLOOKUP(F238,'附件一之1-開班數'!$A$6:$B$65,2,0)&amp;"、"&amp;VLOOKUP(G238,'附件一之1-開班數'!$A$6:$B$65,2,0))&amp;"、"&amp;VLOOKUP(H238,'附件一之1-開班數'!$A$6:$B$65,2,0))))),"有班級不存在,或跳格輸入")</f>
        <v/>
      </c>
      <c r="J238" s="16"/>
      <c r="K238" s="16"/>
      <c r="L238" s="15"/>
      <c r="M238" s="15"/>
      <c r="N238" s="15"/>
      <c r="O238" s="15"/>
      <c r="P238" s="15"/>
      <c r="Q238" s="15"/>
      <c r="R238" s="179" t="str">
        <f t="shared" si="9"/>
        <v/>
      </c>
      <c r="S238" s="179" t="str">
        <f t="shared" si="8"/>
        <v/>
      </c>
    </row>
    <row r="239" spans="1:19">
      <c r="A239" s="178">
        <v>234</v>
      </c>
      <c r="B239" s="16"/>
      <c r="C239" s="16"/>
      <c r="D239" s="16"/>
      <c r="E239" s="16"/>
      <c r="F239" s="16"/>
      <c r="G239" s="16"/>
      <c r="H239" s="16"/>
      <c r="I239" s="181" t="str">
        <f>IFERROR(IF(COUNT(E239:H239)=0,"",IF(COUNT(E239:H239)=1,VLOOKUP(E239,'附件一之1-開班數'!$A$6:$B$65,2,0),IF(COUNT(E239:H239)=2,VLOOKUP(E239,'附件一之1-開班數'!$A$6:$B$65,2,0)&amp;"、"&amp;VLOOKUP(F239,'附件一之1-開班數'!$A$6:$B$65,2,0),IF(COUNT(E239:H239)=3,VLOOKUP(E239,'附件一之1-開班數'!$A$6:$B$65,2,0)&amp;"、"&amp;VLOOKUP(F239,'附件一之1-開班數'!$A$6:$B$65,2,0)&amp;"、"&amp;VLOOKUP(G239,'附件一之1-開班數'!$A$6:$B$65,2,0),IF(COUNT(E239:H239)=4,VLOOKUP(E239,'附件一之1-開班數'!$A$6:$B$65,2,0)&amp;"、"&amp;VLOOKUP(F239,'附件一之1-開班數'!$A$6:$B$65,2,0)&amp;"、"&amp;VLOOKUP(G239,'附件一之1-開班數'!$A$6:$B$65,2,0))&amp;"、"&amp;VLOOKUP(H239,'附件一之1-開班數'!$A$6:$B$65,2,0))))),"有班級不存在,或跳格輸入")</f>
        <v/>
      </c>
      <c r="J239" s="16"/>
      <c r="K239" s="16"/>
      <c r="L239" s="15"/>
      <c r="M239" s="15"/>
      <c r="N239" s="15"/>
      <c r="O239" s="15"/>
      <c r="P239" s="15"/>
      <c r="Q239" s="15"/>
      <c r="R239" s="179" t="str">
        <f t="shared" si="9"/>
        <v/>
      </c>
      <c r="S239" s="179" t="str">
        <f t="shared" si="8"/>
        <v/>
      </c>
    </row>
    <row r="240" spans="1:19">
      <c r="A240" s="178">
        <v>235</v>
      </c>
      <c r="B240" s="16"/>
      <c r="C240" s="16"/>
      <c r="D240" s="16"/>
      <c r="E240" s="16"/>
      <c r="F240" s="16"/>
      <c r="G240" s="16"/>
      <c r="H240" s="16"/>
      <c r="I240" s="181" t="str">
        <f>IFERROR(IF(COUNT(E240:H240)=0,"",IF(COUNT(E240:H240)=1,VLOOKUP(E240,'附件一之1-開班數'!$A$6:$B$65,2,0),IF(COUNT(E240:H240)=2,VLOOKUP(E240,'附件一之1-開班數'!$A$6:$B$65,2,0)&amp;"、"&amp;VLOOKUP(F240,'附件一之1-開班數'!$A$6:$B$65,2,0),IF(COUNT(E240:H240)=3,VLOOKUP(E240,'附件一之1-開班數'!$A$6:$B$65,2,0)&amp;"、"&amp;VLOOKUP(F240,'附件一之1-開班數'!$A$6:$B$65,2,0)&amp;"、"&amp;VLOOKUP(G240,'附件一之1-開班數'!$A$6:$B$65,2,0),IF(COUNT(E240:H240)=4,VLOOKUP(E240,'附件一之1-開班數'!$A$6:$B$65,2,0)&amp;"、"&amp;VLOOKUP(F240,'附件一之1-開班數'!$A$6:$B$65,2,0)&amp;"、"&amp;VLOOKUP(G240,'附件一之1-開班數'!$A$6:$B$65,2,0))&amp;"、"&amp;VLOOKUP(H240,'附件一之1-開班數'!$A$6:$B$65,2,0))))),"有班級不存在,或跳格輸入")</f>
        <v/>
      </c>
      <c r="J240" s="16"/>
      <c r="K240" s="16"/>
      <c r="L240" s="15"/>
      <c r="M240" s="15"/>
      <c r="N240" s="15"/>
      <c r="O240" s="15"/>
      <c r="P240" s="15"/>
      <c r="Q240" s="15"/>
      <c r="R240" s="179" t="str">
        <f t="shared" si="9"/>
        <v/>
      </c>
      <c r="S240" s="179" t="str">
        <f t="shared" si="8"/>
        <v/>
      </c>
    </row>
    <row r="241" spans="1:19">
      <c r="A241" s="178">
        <v>236</v>
      </c>
      <c r="B241" s="16"/>
      <c r="C241" s="16"/>
      <c r="D241" s="16"/>
      <c r="E241" s="16"/>
      <c r="F241" s="16"/>
      <c r="G241" s="16"/>
      <c r="H241" s="16"/>
      <c r="I241" s="181" t="str">
        <f>IFERROR(IF(COUNT(E241:H241)=0,"",IF(COUNT(E241:H241)=1,VLOOKUP(E241,'附件一之1-開班數'!$A$6:$B$65,2,0),IF(COUNT(E241:H241)=2,VLOOKUP(E241,'附件一之1-開班數'!$A$6:$B$65,2,0)&amp;"、"&amp;VLOOKUP(F241,'附件一之1-開班數'!$A$6:$B$65,2,0),IF(COUNT(E241:H241)=3,VLOOKUP(E241,'附件一之1-開班數'!$A$6:$B$65,2,0)&amp;"、"&amp;VLOOKUP(F241,'附件一之1-開班數'!$A$6:$B$65,2,0)&amp;"、"&amp;VLOOKUP(G241,'附件一之1-開班數'!$A$6:$B$65,2,0),IF(COUNT(E241:H241)=4,VLOOKUP(E241,'附件一之1-開班數'!$A$6:$B$65,2,0)&amp;"、"&amp;VLOOKUP(F241,'附件一之1-開班數'!$A$6:$B$65,2,0)&amp;"、"&amp;VLOOKUP(G241,'附件一之1-開班數'!$A$6:$B$65,2,0))&amp;"、"&amp;VLOOKUP(H241,'附件一之1-開班數'!$A$6:$B$65,2,0))))),"有班級不存在,或跳格輸入")</f>
        <v/>
      </c>
      <c r="J241" s="16"/>
      <c r="K241" s="16"/>
      <c r="L241" s="15"/>
      <c r="M241" s="15"/>
      <c r="N241" s="15"/>
      <c r="O241" s="15"/>
      <c r="P241" s="15"/>
      <c r="Q241" s="15"/>
      <c r="R241" s="179" t="str">
        <f t="shared" si="9"/>
        <v/>
      </c>
      <c r="S241" s="179" t="str">
        <f t="shared" si="8"/>
        <v/>
      </c>
    </row>
    <row r="242" spans="1:19">
      <c r="A242" s="178">
        <v>237</v>
      </c>
      <c r="B242" s="16"/>
      <c r="C242" s="16"/>
      <c r="D242" s="16"/>
      <c r="E242" s="16"/>
      <c r="F242" s="16"/>
      <c r="G242" s="16"/>
      <c r="H242" s="16"/>
      <c r="I242" s="181" t="str">
        <f>IFERROR(IF(COUNT(E242:H242)=0,"",IF(COUNT(E242:H242)=1,VLOOKUP(E242,'附件一之1-開班數'!$A$6:$B$65,2,0),IF(COUNT(E242:H242)=2,VLOOKUP(E242,'附件一之1-開班數'!$A$6:$B$65,2,0)&amp;"、"&amp;VLOOKUP(F242,'附件一之1-開班數'!$A$6:$B$65,2,0),IF(COUNT(E242:H242)=3,VLOOKUP(E242,'附件一之1-開班數'!$A$6:$B$65,2,0)&amp;"、"&amp;VLOOKUP(F242,'附件一之1-開班數'!$A$6:$B$65,2,0)&amp;"、"&amp;VLOOKUP(G242,'附件一之1-開班數'!$A$6:$B$65,2,0),IF(COUNT(E242:H242)=4,VLOOKUP(E242,'附件一之1-開班數'!$A$6:$B$65,2,0)&amp;"、"&amp;VLOOKUP(F242,'附件一之1-開班數'!$A$6:$B$65,2,0)&amp;"、"&amp;VLOOKUP(G242,'附件一之1-開班數'!$A$6:$B$65,2,0))&amp;"、"&amp;VLOOKUP(H242,'附件一之1-開班數'!$A$6:$B$65,2,0))))),"有班級不存在,或跳格輸入")</f>
        <v/>
      </c>
      <c r="J242" s="16"/>
      <c r="K242" s="16"/>
      <c r="L242" s="15"/>
      <c r="M242" s="15"/>
      <c r="N242" s="15"/>
      <c r="O242" s="15"/>
      <c r="P242" s="15"/>
      <c r="Q242" s="15"/>
      <c r="R242" s="179" t="str">
        <f t="shared" si="9"/>
        <v/>
      </c>
      <c r="S242" s="179" t="str">
        <f t="shared" si="8"/>
        <v/>
      </c>
    </row>
    <row r="243" spans="1:19">
      <c r="A243" s="178">
        <v>238</v>
      </c>
      <c r="B243" s="16"/>
      <c r="C243" s="16"/>
      <c r="D243" s="16"/>
      <c r="E243" s="16"/>
      <c r="F243" s="16"/>
      <c r="G243" s="16"/>
      <c r="H243" s="16"/>
      <c r="I243" s="181" t="str">
        <f>IFERROR(IF(COUNT(E243:H243)=0,"",IF(COUNT(E243:H243)=1,VLOOKUP(E243,'附件一之1-開班數'!$A$6:$B$65,2,0),IF(COUNT(E243:H243)=2,VLOOKUP(E243,'附件一之1-開班數'!$A$6:$B$65,2,0)&amp;"、"&amp;VLOOKUP(F243,'附件一之1-開班數'!$A$6:$B$65,2,0),IF(COUNT(E243:H243)=3,VLOOKUP(E243,'附件一之1-開班數'!$A$6:$B$65,2,0)&amp;"、"&amp;VLOOKUP(F243,'附件一之1-開班數'!$A$6:$B$65,2,0)&amp;"、"&amp;VLOOKUP(G243,'附件一之1-開班數'!$A$6:$B$65,2,0),IF(COUNT(E243:H243)=4,VLOOKUP(E243,'附件一之1-開班數'!$A$6:$B$65,2,0)&amp;"、"&amp;VLOOKUP(F243,'附件一之1-開班數'!$A$6:$B$65,2,0)&amp;"、"&amp;VLOOKUP(G243,'附件一之1-開班數'!$A$6:$B$65,2,0))&amp;"、"&amp;VLOOKUP(H243,'附件一之1-開班數'!$A$6:$B$65,2,0))))),"有班級不存在,或跳格輸入")</f>
        <v/>
      </c>
      <c r="J243" s="16"/>
      <c r="K243" s="16"/>
      <c r="L243" s="15"/>
      <c r="M243" s="15"/>
      <c r="N243" s="15"/>
      <c r="O243" s="15"/>
      <c r="P243" s="15"/>
      <c r="Q243" s="15"/>
      <c r="R243" s="179" t="str">
        <f t="shared" si="9"/>
        <v/>
      </c>
      <c r="S243" s="179" t="str">
        <f t="shared" si="8"/>
        <v/>
      </c>
    </row>
    <row r="244" spans="1:19">
      <c r="A244" s="178">
        <v>239</v>
      </c>
      <c r="B244" s="16"/>
      <c r="C244" s="16"/>
      <c r="D244" s="16"/>
      <c r="E244" s="16"/>
      <c r="F244" s="16"/>
      <c r="G244" s="16"/>
      <c r="H244" s="16"/>
      <c r="I244" s="181" t="str">
        <f>IFERROR(IF(COUNT(E244:H244)=0,"",IF(COUNT(E244:H244)=1,VLOOKUP(E244,'附件一之1-開班數'!$A$6:$B$65,2,0),IF(COUNT(E244:H244)=2,VLOOKUP(E244,'附件一之1-開班數'!$A$6:$B$65,2,0)&amp;"、"&amp;VLOOKUP(F244,'附件一之1-開班數'!$A$6:$B$65,2,0),IF(COUNT(E244:H244)=3,VLOOKUP(E244,'附件一之1-開班數'!$A$6:$B$65,2,0)&amp;"、"&amp;VLOOKUP(F244,'附件一之1-開班數'!$A$6:$B$65,2,0)&amp;"、"&amp;VLOOKUP(G244,'附件一之1-開班數'!$A$6:$B$65,2,0),IF(COUNT(E244:H244)=4,VLOOKUP(E244,'附件一之1-開班數'!$A$6:$B$65,2,0)&amp;"、"&amp;VLOOKUP(F244,'附件一之1-開班數'!$A$6:$B$65,2,0)&amp;"、"&amp;VLOOKUP(G244,'附件一之1-開班數'!$A$6:$B$65,2,0))&amp;"、"&amp;VLOOKUP(H244,'附件一之1-開班數'!$A$6:$B$65,2,0))))),"有班級不存在,或跳格輸入")</f>
        <v/>
      </c>
      <c r="J244" s="16"/>
      <c r="K244" s="16"/>
      <c r="L244" s="15"/>
      <c r="M244" s="15"/>
      <c r="N244" s="15"/>
      <c r="O244" s="15"/>
      <c r="P244" s="15"/>
      <c r="Q244" s="15"/>
      <c r="R244" s="179" t="str">
        <f t="shared" si="9"/>
        <v/>
      </c>
      <c r="S244" s="179" t="str">
        <f t="shared" si="8"/>
        <v/>
      </c>
    </row>
    <row r="245" spans="1:19">
      <c r="A245" s="178">
        <v>240</v>
      </c>
      <c r="B245" s="16"/>
      <c r="C245" s="16"/>
      <c r="D245" s="16"/>
      <c r="E245" s="16"/>
      <c r="F245" s="16"/>
      <c r="G245" s="16"/>
      <c r="H245" s="16"/>
      <c r="I245" s="181" t="str">
        <f>IFERROR(IF(COUNT(E245:H245)=0,"",IF(COUNT(E245:H245)=1,VLOOKUP(E245,'附件一之1-開班數'!$A$6:$B$65,2,0),IF(COUNT(E245:H245)=2,VLOOKUP(E245,'附件一之1-開班數'!$A$6:$B$65,2,0)&amp;"、"&amp;VLOOKUP(F245,'附件一之1-開班數'!$A$6:$B$65,2,0),IF(COUNT(E245:H245)=3,VLOOKUP(E245,'附件一之1-開班數'!$A$6:$B$65,2,0)&amp;"、"&amp;VLOOKUP(F245,'附件一之1-開班數'!$A$6:$B$65,2,0)&amp;"、"&amp;VLOOKUP(G245,'附件一之1-開班數'!$A$6:$B$65,2,0),IF(COUNT(E245:H245)=4,VLOOKUP(E245,'附件一之1-開班數'!$A$6:$B$65,2,0)&amp;"、"&amp;VLOOKUP(F245,'附件一之1-開班數'!$A$6:$B$65,2,0)&amp;"、"&amp;VLOOKUP(G245,'附件一之1-開班數'!$A$6:$B$65,2,0))&amp;"、"&amp;VLOOKUP(H245,'附件一之1-開班數'!$A$6:$B$65,2,0))))),"有班級不存在,或跳格輸入")</f>
        <v/>
      </c>
      <c r="J245" s="16"/>
      <c r="K245" s="16"/>
      <c r="L245" s="15"/>
      <c r="M245" s="15"/>
      <c r="N245" s="15"/>
      <c r="O245" s="15"/>
      <c r="P245" s="15"/>
      <c r="Q245" s="15"/>
      <c r="R245" s="179" t="str">
        <f t="shared" si="9"/>
        <v/>
      </c>
      <c r="S245" s="179" t="str">
        <f t="shared" si="8"/>
        <v/>
      </c>
    </row>
    <row r="246" spans="1:19">
      <c r="A246" s="178">
        <v>241</v>
      </c>
      <c r="B246" s="16"/>
      <c r="C246" s="16"/>
      <c r="D246" s="16"/>
      <c r="E246" s="16"/>
      <c r="F246" s="16"/>
      <c r="G246" s="16"/>
      <c r="H246" s="16"/>
      <c r="I246" s="181" t="str">
        <f>IFERROR(IF(COUNT(E246:H246)=0,"",IF(COUNT(E246:H246)=1,VLOOKUP(E246,'附件一之1-開班數'!$A$6:$B$65,2,0),IF(COUNT(E246:H246)=2,VLOOKUP(E246,'附件一之1-開班數'!$A$6:$B$65,2,0)&amp;"、"&amp;VLOOKUP(F246,'附件一之1-開班數'!$A$6:$B$65,2,0),IF(COUNT(E246:H246)=3,VLOOKUP(E246,'附件一之1-開班數'!$A$6:$B$65,2,0)&amp;"、"&amp;VLOOKUP(F246,'附件一之1-開班數'!$A$6:$B$65,2,0)&amp;"、"&amp;VLOOKUP(G246,'附件一之1-開班數'!$A$6:$B$65,2,0),IF(COUNT(E246:H246)=4,VLOOKUP(E246,'附件一之1-開班數'!$A$6:$B$65,2,0)&amp;"、"&amp;VLOOKUP(F246,'附件一之1-開班數'!$A$6:$B$65,2,0)&amp;"、"&amp;VLOOKUP(G246,'附件一之1-開班數'!$A$6:$B$65,2,0))&amp;"、"&amp;VLOOKUP(H246,'附件一之1-開班數'!$A$6:$B$65,2,0))))),"有班級不存在,或跳格輸入")</f>
        <v/>
      </c>
      <c r="J246" s="16"/>
      <c r="K246" s="16"/>
      <c r="L246" s="15"/>
      <c r="M246" s="15"/>
      <c r="N246" s="15"/>
      <c r="O246" s="15"/>
      <c r="P246" s="15"/>
      <c r="Q246" s="15"/>
      <c r="R246" s="179" t="str">
        <f t="shared" si="9"/>
        <v/>
      </c>
      <c r="S246" s="179" t="str">
        <f t="shared" si="8"/>
        <v/>
      </c>
    </row>
    <row r="247" spans="1:19">
      <c r="A247" s="178">
        <v>242</v>
      </c>
      <c r="B247" s="16"/>
      <c r="C247" s="16"/>
      <c r="D247" s="16"/>
      <c r="E247" s="16"/>
      <c r="F247" s="16"/>
      <c r="G247" s="16"/>
      <c r="H247" s="16"/>
      <c r="I247" s="181" t="str">
        <f>IFERROR(IF(COUNT(E247:H247)=0,"",IF(COUNT(E247:H247)=1,VLOOKUP(E247,'附件一之1-開班數'!$A$6:$B$65,2,0),IF(COUNT(E247:H247)=2,VLOOKUP(E247,'附件一之1-開班數'!$A$6:$B$65,2,0)&amp;"、"&amp;VLOOKUP(F247,'附件一之1-開班數'!$A$6:$B$65,2,0),IF(COUNT(E247:H247)=3,VLOOKUP(E247,'附件一之1-開班數'!$A$6:$B$65,2,0)&amp;"、"&amp;VLOOKUP(F247,'附件一之1-開班數'!$A$6:$B$65,2,0)&amp;"、"&amp;VLOOKUP(G247,'附件一之1-開班數'!$A$6:$B$65,2,0),IF(COUNT(E247:H247)=4,VLOOKUP(E247,'附件一之1-開班數'!$A$6:$B$65,2,0)&amp;"、"&amp;VLOOKUP(F247,'附件一之1-開班數'!$A$6:$B$65,2,0)&amp;"、"&amp;VLOOKUP(G247,'附件一之1-開班數'!$A$6:$B$65,2,0))&amp;"、"&amp;VLOOKUP(H247,'附件一之1-開班數'!$A$6:$B$65,2,0))))),"有班級不存在,或跳格輸入")</f>
        <v/>
      </c>
      <c r="J247" s="16"/>
      <c r="K247" s="16"/>
      <c r="L247" s="15"/>
      <c r="M247" s="15"/>
      <c r="N247" s="15"/>
      <c r="O247" s="15"/>
      <c r="P247" s="15"/>
      <c r="Q247" s="15"/>
      <c r="R247" s="179" t="str">
        <f t="shared" si="9"/>
        <v/>
      </c>
      <c r="S247" s="179" t="str">
        <f t="shared" si="8"/>
        <v/>
      </c>
    </row>
    <row r="248" spans="1:19">
      <c r="A248" s="178">
        <v>243</v>
      </c>
      <c r="B248" s="16"/>
      <c r="C248" s="16"/>
      <c r="D248" s="16"/>
      <c r="E248" s="16"/>
      <c r="F248" s="16"/>
      <c r="G248" s="16"/>
      <c r="H248" s="16"/>
      <c r="I248" s="181" t="str">
        <f>IFERROR(IF(COUNT(E248:H248)=0,"",IF(COUNT(E248:H248)=1,VLOOKUP(E248,'附件一之1-開班數'!$A$6:$B$65,2,0),IF(COUNT(E248:H248)=2,VLOOKUP(E248,'附件一之1-開班數'!$A$6:$B$65,2,0)&amp;"、"&amp;VLOOKUP(F248,'附件一之1-開班數'!$A$6:$B$65,2,0),IF(COUNT(E248:H248)=3,VLOOKUP(E248,'附件一之1-開班數'!$A$6:$B$65,2,0)&amp;"、"&amp;VLOOKUP(F248,'附件一之1-開班數'!$A$6:$B$65,2,0)&amp;"、"&amp;VLOOKUP(G248,'附件一之1-開班數'!$A$6:$B$65,2,0),IF(COUNT(E248:H248)=4,VLOOKUP(E248,'附件一之1-開班數'!$A$6:$B$65,2,0)&amp;"、"&amp;VLOOKUP(F248,'附件一之1-開班數'!$A$6:$B$65,2,0)&amp;"、"&amp;VLOOKUP(G248,'附件一之1-開班數'!$A$6:$B$65,2,0))&amp;"、"&amp;VLOOKUP(H248,'附件一之1-開班數'!$A$6:$B$65,2,0))))),"有班級不存在,或跳格輸入")</f>
        <v/>
      </c>
      <c r="J248" s="16"/>
      <c r="K248" s="16"/>
      <c r="L248" s="15"/>
      <c r="M248" s="15"/>
      <c r="N248" s="15"/>
      <c r="O248" s="15"/>
      <c r="P248" s="15"/>
      <c r="Q248" s="15"/>
      <c r="R248" s="179" t="str">
        <f t="shared" si="9"/>
        <v/>
      </c>
      <c r="S248" s="179" t="str">
        <f t="shared" si="8"/>
        <v/>
      </c>
    </row>
    <row r="249" spans="1:19">
      <c r="A249" s="178">
        <v>244</v>
      </c>
      <c r="B249" s="16"/>
      <c r="C249" s="16"/>
      <c r="D249" s="16"/>
      <c r="E249" s="16"/>
      <c r="F249" s="16"/>
      <c r="G249" s="16"/>
      <c r="H249" s="16"/>
      <c r="I249" s="181" t="str">
        <f>IFERROR(IF(COUNT(E249:H249)=0,"",IF(COUNT(E249:H249)=1,VLOOKUP(E249,'附件一之1-開班數'!$A$6:$B$65,2,0),IF(COUNT(E249:H249)=2,VLOOKUP(E249,'附件一之1-開班數'!$A$6:$B$65,2,0)&amp;"、"&amp;VLOOKUP(F249,'附件一之1-開班數'!$A$6:$B$65,2,0),IF(COUNT(E249:H249)=3,VLOOKUP(E249,'附件一之1-開班數'!$A$6:$B$65,2,0)&amp;"、"&amp;VLOOKUP(F249,'附件一之1-開班數'!$A$6:$B$65,2,0)&amp;"、"&amp;VLOOKUP(G249,'附件一之1-開班數'!$A$6:$B$65,2,0),IF(COUNT(E249:H249)=4,VLOOKUP(E249,'附件一之1-開班數'!$A$6:$B$65,2,0)&amp;"、"&amp;VLOOKUP(F249,'附件一之1-開班數'!$A$6:$B$65,2,0)&amp;"、"&amp;VLOOKUP(G249,'附件一之1-開班數'!$A$6:$B$65,2,0))&amp;"、"&amp;VLOOKUP(H249,'附件一之1-開班數'!$A$6:$B$65,2,0))))),"有班級不存在,或跳格輸入")</f>
        <v/>
      </c>
      <c r="J249" s="16"/>
      <c r="K249" s="16"/>
      <c r="L249" s="15"/>
      <c r="M249" s="15"/>
      <c r="N249" s="15"/>
      <c r="O249" s="15"/>
      <c r="P249" s="15"/>
      <c r="Q249" s="15"/>
      <c r="R249" s="179" t="str">
        <f t="shared" si="9"/>
        <v/>
      </c>
      <c r="S249" s="179" t="str">
        <f t="shared" si="8"/>
        <v/>
      </c>
    </row>
    <row r="250" spans="1:19">
      <c r="A250" s="178">
        <v>245</v>
      </c>
      <c r="B250" s="16"/>
      <c r="C250" s="16"/>
      <c r="D250" s="16"/>
      <c r="E250" s="16"/>
      <c r="F250" s="16"/>
      <c r="G250" s="16"/>
      <c r="H250" s="16"/>
      <c r="I250" s="181" t="str">
        <f>IFERROR(IF(COUNT(E250:H250)=0,"",IF(COUNT(E250:H250)=1,VLOOKUP(E250,'附件一之1-開班數'!$A$6:$B$65,2,0),IF(COUNT(E250:H250)=2,VLOOKUP(E250,'附件一之1-開班數'!$A$6:$B$65,2,0)&amp;"、"&amp;VLOOKUP(F250,'附件一之1-開班數'!$A$6:$B$65,2,0),IF(COUNT(E250:H250)=3,VLOOKUP(E250,'附件一之1-開班數'!$A$6:$B$65,2,0)&amp;"、"&amp;VLOOKUP(F250,'附件一之1-開班數'!$A$6:$B$65,2,0)&amp;"、"&amp;VLOOKUP(G250,'附件一之1-開班數'!$A$6:$B$65,2,0),IF(COUNT(E250:H250)=4,VLOOKUP(E250,'附件一之1-開班數'!$A$6:$B$65,2,0)&amp;"、"&amp;VLOOKUP(F250,'附件一之1-開班數'!$A$6:$B$65,2,0)&amp;"、"&amp;VLOOKUP(G250,'附件一之1-開班數'!$A$6:$B$65,2,0))&amp;"、"&amp;VLOOKUP(H250,'附件一之1-開班數'!$A$6:$B$65,2,0))))),"有班級不存在,或跳格輸入")</f>
        <v/>
      </c>
      <c r="J250" s="16"/>
      <c r="K250" s="16"/>
      <c r="L250" s="15"/>
      <c r="M250" s="15"/>
      <c r="N250" s="15"/>
      <c r="O250" s="15"/>
      <c r="P250" s="15"/>
      <c r="Q250" s="15"/>
      <c r="R250" s="179" t="str">
        <f t="shared" si="9"/>
        <v/>
      </c>
      <c r="S250" s="179" t="str">
        <f t="shared" si="8"/>
        <v/>
      </c>
    </row>
    <row r="251" spans="1:19">
      <c r="A251" s="178">
        <v>246</v>
      </c>
      <c r="B251" s="16"/>
      <c r="C251" s="16"/>
      <c r="D251" s="16"/>
      <c r="E251" s="16"/>
      <c r="F251" s="16"/>
      <c r="G251" s="16"/>
      <c r="H251" s="16"/>
      <c r="I251" s="181" t="str">
        <f>IFERROR(IF(COUNT(E251:H251)=0,"",IF(COUNT(E251:H251)=1,VLOOKUP(E251,'附件一之1-開班數'!$A$6:$B$65,2,0),IF(COUNT(E251:H251)=2,VLOOKUP(E251,'附件一之1-開班數'!$A$6:$B$65,2,0)&amp;"、"&amp;VLOOKUP(F251,'附件一之1-開班數'!$A$6:$B$65,2,0),IF(COUNT(E251:H251)=3,VLOOKUP(E251,'附件一之1-開班數'!$A$6:$B$65,2,0)&amp;"、"&amp;VLOOKUP(F251,'附件一之1-開班數'!$A$6:$B$65,2,0)&amp;"、"&amp;VLOOKUP(G251,'附件一之1-開班數'!$A$6:$B$65,2,0),IF(COUNT(E251:H251)=4,VLOOKUP(E251,'附件一之1-開班數'!$A$6:$B$65,2,0)&amp;"、"&amp;VLOOKUP(F251,'附件一之1-開班數'!$A$6:$B$65,2,0)&amp;"、"&amp;VLOOKUP(G251,'附件一之1-開班數'!$A$6:$B$65,2,0))&amp;"、"&amp;VLOOKUP(H251,'附件一之1-開班數'!$A$6:$B$65,2,0))))),"有班級不存在,或跳格輸入")</f>
        <v/>
      </c>
      <c r="J251" s="16"/>
      <c r="K251" s="16"/>
      <c r="L251" s="15"/>
      <c r="M251" s="15"/>
      <c r="N251" s="15"/>
      <c r="O251" s="15"/>
      <c r="P251" s="15"/>
      <c r="Q251" s="15"/>
      <c r="R251" s="179" t="str">
        <f t="shared" si="9"/>
        <v/>
      </c>
      <c r="S251" s="179" t="str">
        <f t="shared" si="8"/>
        <v/>
      </c>
    </row>
    <row r="252" spans="1:19">
      <c r="A252" s="178">
        <v>247</v>
      </c>
      <c r="B252" s="16"/>
      <c r="C252" s="16"/>
      <c r="D252" s="16"/>
      <c r="E252" s="16"/>
      <c r="F252" s="16"/>
      <c r="G252" s="16"/>
      <c r="H252" s="16"/>
      <c r="I252" s="181" t="str">
        <f>IFERROR(IF(COUNT(E252:H252)=0,"",IF(COUNT(E252:H252)=1,VLOOKUP(E252,'附件一之1-開班數'!$A$6:$B$65,2,0),IF(COUNT(E252:H252)=2,VLOOKUP(E252,'附件一之1-開班數'!$A$6:$B$65,2,0)&amp;"、"&amp;VLOOKUP(F252,'附件一之1-開班數'!$A$6:$B$65,2,0),IF(COUNT(E252:H252)=3,VLOOKUP(E252,'附件一之1-開班數'!$A$6:$B$65,2,0)&amp;"、"&amp;VLOOKUP(F252,'附件一之1-開班數'!$A$6:$B$65,2,0)&amp;"、"&amp;VLOOKUP(G252,'附件一之1-開班數'!$A$6:$B$65,2,0),IF(COUNT(E252:H252)=4,VLOOKUP(E252,'附件一之1-開班數'!$A$6:$B$65,2,0)&amp;"、"&amp;VLOOKUP(F252,'附件一之1-開班數'!$A$6:$B$65,2,0)&amp;"、"&amp;VLOOKUP(G252,'附件一之1-開班數'!$A$6:$B$65,2,0))&amp;"、"&amp;VLOOKUP(H252,'附件一之1-開班數'!$A$6:$B$65,2,0))))),"有班級不存在,或跳格輸入")</f>
        <v/>
      </c>
      <c r="J252" s="16"/>
      <c r="K252" s="16"/>
      <c r="L252" s="15"/>
      <c r="M252" s="15"/>
      <c r="N252" s="15"/>
      <c r="O252" s="15"/>
      <c r="P252" s="15"/>
      <c r="Q252" s="15"/>
      <c r="R252" s="179" t="str">
        <f t="shared" si="9"/>
        <v/>
      </c>
      <c r="S252" s="179" t="str">
        <f t="shared" si="8"/>
        <v/>
      </c>
    </row>
    <row r="253" spans="1:19">
      <c r="A253" s="178">
        <v>248</v>
      </c>
      <c r="B253" s="16"/>
      <c r="C253" s="16"/>
      <c r="D253" s="16"/>
      <c r="E253" s="16"/>
      <c r="F253" s="16"/>
      <c r="G253" s="16"/>
      <c r="H253" s="16"/>
      <c r="I253" s="181" t="str">
        <f>IFERROR(IF(COUNT(E253:H253)=0,"",IF(COUNT(E253:H253)=1,VLOOKUP(E253,'附件一之1-開班數'!$A$6:$B$65,2,0),IF(COUNT(E253:H253)=2,VLOOKUP(E253,'附件一之1-開班數'!$A$6:$B$65,2,0)&amp;"、"&amp;VLOOKUP(F253,'附件一之1-開班數'!$A$6:$B$65,2,0),IF(COUNT(E253:H253)=3,VLOOKUP(E253,'附件一之1-開班數'!$A$6:$B$65,2,0)&amp;"、"&amp;VLOOKUP(F253,'附件一之1-開班數'!$A$6:$B$65,2,0)&amp;"、"&amp;VLOOKUP(G253,'附件一之1-開班數'!$A$6:$B$65,2,0),IF(COUNT(E253:H253)=4,VLOOKUP(E253,'附件一之1-開班數'!$A$6:$B$65,2,0)&amp;"、"&amp;VLOOKUP(F253,'附件一之1-開班數'!$A$6:$B$65,2,0)&amp;"、"&amp;VLOOKUP(G253,'附件一之1-開班數'!$A$6:$B$65,2,0))&amp;"、"&amp;VLOOKUP(H253,'附件一之1-開班數'!$A$6:$B$65,2,0))))),"有班級不存在,或跳格輸入")</f>
        <v/>
      </c>
      <c r="J253" s="16"/>
      <c r="K253" s="16"/>
      <c r="L253" s="15"/>
      <c r="M253" s="15"/>
      <c r="N253" s="15"/>
      <c r="O253" s="15"/>
      <c r="P253" s="15"/>
      <c r="Q253" s="15"/>
      <c r="R253" s="179" t="str">
        <f t="shared" si="9"/>
        <v/>
      </c>
      <c r="S253" s="179" t="str">
        <f t="shared" si="8"/>
        <v/>
      </c>
    </row>
    <row r="254" spans="1:19">
      <c r="A254" s="178">
        <v>249</v>
      </c>
      <c r="B254" s="16"/>
      <c r="C254" s="16"/>
      <c r="D254" s="16"/>
      <c r="E254" s="16"/>
      <c r="F254" s="16"/>
      <c r="G254" s="16"/>
      <c r="H254" s="16"/>
      <c r="I254" s="181" t="str">
        <f>IFERROR(IF(COUNT(E254:H254)=0,"",IF(COUNT(E254:H254)=1,VLOOKUP(E254,'附件一之1-開班數'!$A$6:$B$65,2,0),IF(COUNT(E254:H254)=2,VLOOKUP(E254,'附件一之1-開班數'!$A$6:$B$65,2,0)&amp;"、"&amp;VLOOKUP(F254,'附件一之1-開班數'!$A$6:$B$65,2,0),IF(COUNT(E254:H254)=3,VLOOKUP(E254,'附件一之1-開班數'!$A$6:$B$65,2,0)&amp;"、"&amp;VLOOKUP(F254,'附件一之1-開班數'!$A$6:$B$65,2,0)&amp;"、"&amp;VLOOKUP(G254,'附件一之1-開班數'!$A$6:$B$65,2,0),IF(COUNT(E254:H254)=4,VLOOKUP(E254,'附件一之1-開班數'!$A$6:$B$65,2,0)&amp;"、"&amp;VLOOKUP(F254,'附件一之1-開班數'!$A$6:$B$65,2,0)&amp;"、"&amp;VLOOKUP(G254,'附件一之1-開班數'!$A$6:$B$65,2,0))&amp;"、"&amp;VLOOKUP(H254,'附件一之1-開班數'!$A$6:$B$65,2,0))))),"有班級不存在,或跳格輸入")</f>
        <v/>
      </c>
      <c r="J254" s="16"/>
      <c r="K254" s="16"/>
      <c r="L254" s="15"/>
      <c r="M254" s="15"/>
      <c r="N254" s="15"/>
      <c r="O254" s="15"/>
      <c r="P254" s="15"/>
      <c r="Q254" s="15"/>
      <c r="R254" s="179" t="str">
        <f t="shared" si="9"/>
        <v/>
      </c>
      <c r="S254" s="179" t="str">
        <f t="shared" si="8"/>
        <v/>
      </c>
    </row>
    <row r="255" spans="1:19">
      <c r="A255" s="178">
        <v>250</v>
      </c>
      <c r="B255" s="16"/>
      <c r="C255" s="16"/>
      <c r="D255" s="16"/>
      <c r="E255" s="16"/>
      <c r="F255" s="16"/>
      <c r="G255" s="16"/>
      <c r="H255" s="16"/>
      <c r="I255" s="181" t="str">
        <f>IFERROR(IF(COUNT(E255:H255)=0,"",IF(COUNT(E255:H255)=1,VLOOKUP(E255,'附件一之1-開班數'!$A$6:$B$65,2,0),IF(COUNT(E255:H255)=2,VLOOKUP(E255,'附件一之1-開班數'!$A$6:$B$65,2,0)&amp;"、"&amp;VLOOKUP(F255,'附件一之1-開班數'!$A$6:$B$65,2,0),IF(COUNT(E255:H255)=3,VLOOKUP(E255,'附件一之1-開班數'!$A$6:$B$65,2,0)&amp;"、"&amp;VLOOKUP(F255,'附件一之1-開班數'!$A$6:$B$65,2,0)&amp;"、"&amp;VLOOKUP(G255,'附件一之1-開班數'!$A$6:$B$65,2,0),IF(COUNT(E255:H255)=4,VLOOKUP(E255,'附件一之1-開班數'!$A$6:$B$65,2,0)&amp;"、"&amp;VLOOKUP(F255,'附件一之1-開班數'!$A$6:$B$65,2,0)&amp;"、"&amp;VLOOKUP(G255,'附件一之1-開班數'!$A$6:$B$65,2,0))&amp;"、"&amp;VLOOKUP(H255,'附件一之1-開班數'!$A$6:$B$65,2,0))))),"有班級不存在,或跳格輸入")</f>
        <v/>
      </c>
      <c r="J255" s="16"/>
      <c r="K255" s="16"/>
      <c r="L255" s="15"/>
      <c r="M255" s="15"/>
      <c r="N255" s="15"/>
      <c r="O255" s="15"/>
      <c r="P255" s="15"/>
      <c r="Q255" s="15"/>
      <c r="R255" s="179" t="str">
        <f t="shared" si="9"/>
        <v/>
      </c>
      <c r="S255" s="179" t="str">
        <f t="shared" si="8"/>
        <v/>
      </c>
    </row>
    <row r="256" spans="1:19">
      <c r="A256" s="178">
        <v>251</v>
      </c>
      <c r="B256" s="16"/>
      <c r="C256" s="16"/>
      <c r="D256" s="16"/>
      <c r="E256" s="16"/>
      <c r="F256" s="16"/>
      <c r="G256" s="16"/>
      <c r="H256" s="16"/>
      <c r="I256" s="181" t="str">
        <f>IFERROR(IF(COUNT(E256:H256)=0,"",IF(COUNT(E256:H256)=1,VLOOKUP(E256,'附件一之1-開班數'!$A$6:$B$65,2,0),IF(COUNT(E256:H256)=2,VLOOKUP(E256,'附件一之1-開班數'!$A$6:$B$65,2,0)&amp;"、"&amp;VLOOKUP(F256,'附件一之1-開班數'!$A$6:$B$65,2,0),IF(COUNT(E256:H256)=3,VLOOKUP(E256,'附件一之1-開班數'!$A$6:$B$65,2,0)&amp;"、"&amp;VLOOKUP(F256,'附件一之1-開班數'!$A$6:$B$65,2,0)&amp;"、"&amp;VLOOKUP(G256,'附件一之1-開班數'!$A$6:$B$65,2,0),IF(COUNT(E256:H256)=4,VLOOKUP(E256,'附件一之1-開班數'!$A$6:$B$65,2,0)&amp;"、"&amp;VLOOKUP(F256,'附件一之1-開班數'!$A$6:$B$65,2,0)&amp;"、"&amp;VLOOKUP(G256,'附件一之1-開班數'!$A$6:$B$65,2,0))&amp;"、"&amp;VLOOKUP(H256,'附件一之1-開班數'!$A$6:$B$65,2,0))))),"有班級不存在,或跳格輸入")</f>
        <v/>
      </c>
      <c r="J256" s="16"/>
      <c r="K256" s="16"/>
      <c r="L256" s="15"/>
      <c r="M256" s="15"/>
      <c r="N256" s="15"/>
      <c r="O256" s="15"/>
      <c r="P256" s="15"/>
      <c r="Q256" s="15"/>
      <c r="R256" s="179" t="str">
        <f t="shared" si="9"/>
        <v/>
      </c>
      <c r="S256" s="179" t="str">
        <f t="shared" si="8"/>
        <v/>
      </c>
    </row>
    <row r="257" spans="1:19">
      <c r="A257" s="178">
        <v>252</v>
      </c>
      <c r="B257" s="16"/>
      <c r="C257" s="16"/>
      <c r="D257" s="16"/>
      <c r="E257" s="16"/>
      <c r="F257" s="16"/>
      <c r="G257" s="16"/>
      <c r="H257" s="16"/>
      <c r="I257" s="181" t="str">
        <f>IFERROR(IF(COUNT(E257:H257)=0,"",IF(COUNT(E257:H257)=1,VLOOKUP(E257,'附件一之1-開班數'!$A$6:$B$65,2,0),IF(COUNT(E257:H257)=2,VLOOKUP(E257,'附件一之1-開班數'!$A$6:$B$65,2,0)&amp;"、"&amp;VLOOKUP(F257,'附件一之1-開班數'!$A$6:$B$65,2,0),IF(COUNT(E257:H257)=3,VLOOKUP(E257,'附件一之1-開班數'!$A$6:$B$65,2,0)&amp;"、"&amp;VLOOKUP(F257,'附件一之1-開班數'!$A$6:$B$65,2,0)&amp;"、"&amp;VLOOKUP(G257,'附件一之1-開班數'!$A$6:$B$65,2,0),IF(COUNT(E257:H257)=4,VLOOKUP(E257,'附件一之1-開班數'!$A$6:$B$65,2,0)&amp;"、"&amp;VLOOKUP(F257,'附件一之1-開班數'!$A$6:$B$65,2,0)&amp;"、"&amp;VLOOKUP(G257,'附件一之1-開班數'!$A$6:$B$65,2,0))&amp;"、"&amp;VLOOKUP(H257,'附件一之1-開班數'!$A$6:$B$65,2,0))))),"有班級不存在,或跳格輸入")</f>
        <v/>
      </c>
      <c r="J257" s="16"/>
      <c r="K257" s="16"/>
      <c r="L257" s="15"/>
      <c r="M257" s="15"/>
      <c r="N257" s="15"/>
      <c r="O257" s="15"/>
      <c r="P257" s="15"/>
      <c r="Q257" s="15"/>
      <c r="R257" s="179" t="str">
        <f t="shared" si="9"/>
        <v/>
      </c>
      <c r="S257" s="179" t="str">
        <f t="shared" si="8"/>
        <v/>
      </c>
    </row>
    <row r="258" spans="1:19">
      <c r="A258" s="178">
        <v>253</v>
      </c>
      <c r="B258" s="16"/>
      <c r="C258" s="16"/>
      <c r="D258" s="16"/>
      <c r="E258" s="16"/>
      <c r="F258" s="16"/>
      <c r="G258" s="16"/>
      <c r="H258" s="16"/>
      <c r="I258" s="181" t="str">
        <f>IFERROR(IF(COUNT(E258:H258)=0,"",IF(COUNT(E258:H258)=1,VLOOKUP(E258,'附件一之1-開班數'!$A$6:$B$65,2,0),IF(COUNT(E258:H258)=2,VLOOKUP(E258,'附件一之1-開班數'!$A$6:$B$65,2,0)&amp;"、"&amp;VLOOKUP(F258,'附件一之1-開班數'!$A$6:$B$65,2,0),IF(COUNT(E258:H258)=3,VLOOKUP(E258,'附件一之1-開班數'!$A$6:$B$65,2,0)&amp;"、"&amp;VLOOKUP(F258,'附件一之1-開班數'!$A$6:$B$65,2,0)&amp;"、"&amp;VLOOKUP(G258,'附件一之1-開班數'!$A$6:$B$65,2,0),IF(COUNT(E258:H258)=4,VLOOKUP(E258,'附件一之1-開班數'!$A$6:$B$65,2,0)&amp;"、"&amp;VLOOKUP(F258,'附件一之1-開班數'!$A$6:$B$65,2,0)&amp;"、"&amp;VLOOKUP(G258,'附件一之1-開班數'!$A$6:$B$65,2,0))&amp;"、"&amp;VLOOKUP(H258,'附件一之1-開班數'!$A$6:$B$65,2,0))))),"有班級不存在,或跳格輸入")</f>
        <v/>
      </c>
      <c r="J258" s="16"/>
      <c r="K258" s="16"/>
      <c r="L258" s="15"/>
      <c r="M258" s="15"/>
      <c r="N258" s="15"/>
      <c r="O258" s="15"/>
      <c r="P258" s="15"/>
      <c r="Q258" s="15"/>
      <c r="R258" s="179" t="str">
        <f t="shared" si="9"/>
        <v/>
      </c>
      <c r="S258" s="179" t="str">
        <f t="shared" si="8"/>
        <v/>
      </c>
    </row>
    <row r="259" spans="1:19">
      <c r="A259" s="178">
        <v>254</v>
      </c>
      <c r="B259" s="16"/>
      <c r="C259" s="16"/>
      <c r="D259" s="16"/>
      <c r="E259" s="16"/>
      <c r="F259" s="16"/>
      <c r="G259" s="16"/>
      <c r="H259" s="16"/>
      <c r="I259" s="181" t="str">
        <f>IFERROR(IF(COUNT(E259:H259)=0,"",IF(COUNT(E259:H259)=1,VLOOKUP(E259,'附件一之1-開班數'!$A$6:$B$65,2,0),IF(COUNT(E259:H259)=2,VLOOKUP(E259,'附件一之1-開班數'!$A$6:$B$65,2,0)&amp;"、"&amp;VLOOKUP(F259,'附件一之1-開班數'!$A$6:$B$65,2,0),IF(COUNT(E259:H259)=3,VLOOKUP(E259,'附件一之1-開班數'!$A$6:$B$65,2,0)&amp;"、"&amp;VLOOKUP(F259,'附件一之1-開班數'!$A$6:$B$65,2,0)&amp;"、"&amp;VLOOKUP(G259,'附件一之1-開班數'!$A$6:$B$65,2,0),IF(COUNT(E259:H259)=4,VLOOKUP(E259,'附件一之1-開班數'!$A$6:$B$65,2,0)&amp;"、"&amp;VLOOKUP(F259,'附件一之1-開班數'!$A$6:$B$65,2,0)&amp;"、"&amp;VLOOKUP(G259,'附件一之1-開班數'!$A$6:$B$65,2,0))&amp;"、"&amp;VLOOKUP(H259,'附件一之1-開班數'!$A$6:$B$65,2,0))))),"有班級不存在,或跳格輸入")</f>
        <v/>
      </c>
      <c r="J259" s="16"/>
      <c r="K259" s="16"/>
      <c r="L259" s="15"/>
      <c r="M259" s="15"/>
      <c r="N259" s="15"/>
      <c r="O259" s="15"/>
      <c r="P259" s="15"/>
      <c r="Q259" s="15"/>
      <c r="R259" s="179" t="str">
        <f t="shared" si="9"/>
        <v/>
      </c>
      <c r="S259" s="179" t="str">
        <f t="shared" si="8"/>
        <v/>
      </c>
    </row>
    <row r="260" spans="1:19">
      <c r="A260" s="178">
        <v>255</v>
      </c>
      <c r="B260" s="16"/>
      <c r="C260" s="16"/>
      <c r="D260" s="16"/>
      <c r="E260" s="16"/>
      <c r="F260" s="16"/>
      <c r="G260" s="16"/>
      <c r="H260" s="16"/>
      <c r="I260" s="181" t="str">
        <f>IFERROR(IF(COUNT(E260:H260)=0,"",IF(COUNT(E260:H260)=1,VLOOKUP(E260,'附件一之1-開班數'!$A$6:$B$65,2,0),IF(COUNT(E260:H260)=2,VLOOKUP(E260,'附件一之1-開班數'!$A$6:$B$65,2,0)&amp;"、"&amp;VLOOKUP(F260,'附件一之1-開班數'!$A$6:$B$65,2,0),IF(COUNT(E260:H260)=3,VLOOKUP(E260,'附件一之1-開班數'!$A$6:$B$65,2,0)&amp;"、"&amp;VLOOKUP(F260,'附件一之1-開班數'!$A$6:$B$65,2,0)&amp;"、"&amp;VLOOKUP(G260,'附件一之1-開班數'!$A$6:$B$65,2,0),IF(COUNT(E260:H260)=4,VLOOKUP(E260,'附件一之1-開班數'!$A$6:$B$65,2,0)&amp;"、"&amp;VLOOKUP(F260,'附件一之1-開班數'!$A$6:$B$65,2,0)&amp;"、"&amp;VLOOKUP(G260,'附件一之1-開班數'!$A$6:$B$65,2,0))&amp;"、"&amp;VLOOKUP(H260,'附件一之1-開班數'!$A$6:$B$65,2,0))))),"有班級不存在,或跳格輸入")</f>
        <v/>
      </c>
      <c r="J260" s="16"/>
      <c r="K260" s="16"/>
      <c r="L260" s="15"/>
      <c r="M260" s="15"/>
      <c r="N260" s="15"/>
      <c r="O260" s="15"/>
      <c r="P260" s="15"/>
      <c r="Q260" s="15"/>
      <c r="R260" s="179" t="str">
        <f t="shared" si="9"/>
        <v/>
      </c>
      <c r="S260" s="179" t="str">
        <f t="shared" si="8"/>
        <v/>
      </c>
    </row>
    <row r="261" spans="1:19">
      <c r="A261" s="178">
        <v>256</v>
      </c>
      <c r="B261" s="16"/>
      <c r="C261" s="16"/>
      <c r="D261" s="16"/>
      <c r="E261" s="16"/>
      <c r="F261" s="16"/>
      <c r="G261" s="16"/>
      <c r="H261" s="16"/>
      <c r="I261" s="181" t="str">
        <f>IFERROR(IF(COUNT(E261:H261)=0,"",IF(COUNT(E261:H261)=1,VLOOKUP(E261,'附件一之1-開班數'!$A$6:$B$65,2,0),IF(COUNT(E261:H261)=2,VLOOKUP(E261,'附件一之1-開班數'!$A$6:$B$65,2,0)&amp;"、"&amp;VLOOKUP(F261,'附件一之1-開班數'!$A$6:$B$65,2,0),IF(COUNT(E261:H261)=3,VLOOKUP(E261,'附件一之1-開班數'!$A$6:$B$65,2,0)&amp;"、"&amp;VLOOKUP(F261,'附件一之1-開班數'!$A$6:$B$65,2,0)&amp;"、"&amp;VLOOKUP(G261,'附件一之1-開班數'!$A$6:$B$65,2,0),IF(COUNT(E261:H261)=4,VLOOKUP(E261,'附件一之1-開班數'!$A$6:$B$65,2,0)&amp;"、"&amp;VLOOKUP(F261,'附件一之1-開班數'!$A$6:$B$65,2,0)&amp;"、"&amp;VLOOKUP(G261,'附件一之1-開班數'!$A$6:$B$65,2,0))&amp;"、"&amp;VLOOKUP(H261,'附件一之1-開班數'!$A$6:$B$65,2,0))))),"有班級不存在,或跳格輸入")</f>
        <v/>
      </c>
      <c r="J261" s="16"/>
      <c r="K261" s="16"/>
      <c r="L261" s="15"/>
      <c r="M261" s="15"/>
      <c r="N261" s="15"/>
      <c r="O261" s="15"/>
      <c r="P261" s="15"/>
      <c r="Q261" s="15"/>
      <c r="R261" s="179" t="str">
        <f t="shared" si="9"/>
        <v/>
      </c>
      <c r="S261" s="179" t="str">
        <f t="shared" si="8"/>
        <v/>
      </c>
    </row>
    <row r="262" spans="1:19">
      <c r="A262" s="178">
        <v>257</v>
      </c>
      <c r="B262" s="16"/>
      <c r="C262" s="16"/>
      <c r="D262" s="16"/>
      <c r="E262" s="16"/>
      <c r="F262" s="16"/>
      <c r="G262" s="16"/>
      <c r="H262" s="16"/>
      <c r="I262" s="181" t="str">
        <f>IFERROR(IF(COUNT(E262:H262)=0,"",IF(COUNT(E262:H262)=1,VLOOKUP(E262,'附件一之1-開班數'!$A$6:$B$65,2,0),IF(COUNT(E262:H262)=2,VLOOKUP(E262,'附件一之1-開班數'!$A$6:$B$65,2,0)&amp;"、"&amp;VLOOKUP(F262,'附件一之1-開班數'!$A$6:$B$65,2,0),IF(COUNT(E262:H262)=3,VLOOKUP(E262,'附件一之1-開班數'!$A$6:$B$65,2,0)&amp;"、"&amp;VLOOKUP(F262,'附件一之1-開班數'!$A$6:$B$65,2,0)&amp;"、"&amp;VLOOKUP(G262,'附件一之1-開班數'!$A$6:$B$65,2,0),IF(COUNT(E262:H262)=4,VLOOKUP(E262,'附件一之1-開班數'!$A$6:$B$65,2,0)&amp;"、"&amp;VLOOKUP(F262,'附件一之1-開班數'!$A$6:$B$65,2,0)&amp;"、"&amp;VLOOKUP(G262,'附件一之1-開班數'!$A$6:$B$65,2,0))&amp;"、"&amp;VLOOKUP(H262,'附件一之1-開班數'!$A$6:$B$65,2,0))))),"有班級不存在,或跳格輸入")</f>
        <v/>
      </c>
      <c r="J262" s="16"/>
      <c r="K262" s="16"/>
      <c r="L262" s="15"/>
      <c r="M262" s="15"/>
      <c r="N262" s="15"/>
      <c r="O262" s="15"/>
      <c r="P262" s="15"/>
      <c r="Q262" s="15"/>
      <c r="R262" s="179" t="str">
        <f t="shared" si="9"/>
        <v/>
      </c>
      <c r="S262" s="179" t="str">
        <f t="shared" ref="S262:S325" si="10">IF(D262="","",SUM(L262:P262))</f>
        <v/>
      </c>
    </row>
    <row r="263" spans="1:19">
      <c r="A263" s="178">
        <v>258</v>
      </c>
      <c r="B263" s="16"/>
      <c r="C263" s="16"/>
      <c r="D263" s="16"/>
      <c r="E263" s="16"/>
      <c r="F263" s="16"/>
      <c r="G263" s="16"/>
      <c r="H263" s="16"/>
      <c r="I263" s="181" t="str">
        <f>IFERROR(IF(COUNT(E263:H263)=0,"",IF(COUNT(E263:H263)=1,VLOOKUP(E263,'附件一之1-開班數'!$A$6:$B$65,2,0),IF(COUNT(E263:H263)=2,VLOOKUP(E263,'附件一之1-開班數'!$A$6:$B$65,2,0)&amp;"、"&amp;VLOOKUP(F263,'附件一之1-開班數'!$A$6:$B$65,2,0),IF(COUNT(E263:H263)=3,VLOOKUP(E263,'附件一之1-開班數'!$A$6:$B$65,2,0)&amp;"、"&amp;VLOOKUP(F263,'附件一之1-開班數'!$A$6:$B$65,2,0)&amp;"、"&amp;VLOOKUP(G263,'附件一之1-開班數'!$A$6:$B$65,2,0),IF(COUNT(E263:H263)=4,VLOOKUP(E263,'附件一之1-開班數'!$A$6:$B$65,2,0)&amp;"、"&amp;VLOOKUP(F263,'附件一之1-開班數'!$A$6:$B$65,2,0)&amp;"、"&amp;VLOOKUP(G263,'附件一之1-開班數'!$A$6:$B$65,2,0))&amp;"、"&amp;VLOOKUP(H263,'附件一之1-開班數'!$A$6:$B$65,2,0))))),"有班級不存在,或跳格輸入")</f>
        <v/>
      </c>
      <c r="J263" s="16"/>
      <c r="K263" s="16"/>
      <c r="L263" s="15"/>
      <c r="M263" s="15"/>
      <c r="N263" s="15"/>
      <c r="O263" s="15"/>
      <c r="P263" s="15"/>
      <c r="Q263" s="15"/>
      <c r="R263" s="179" t="str">
        <f t="shared" si="9"/>
        <v/>
      </c>
      <c r="S263" s="179" t="str">
        <f t="shared" si="10"/>
        <v/>
      </c>
    </row>
    <row r="264" spans="1:19">
      <c r="A264" s="178">
        <v>259</v>
      </c>
      <c r="B264" s="16"/>
      <c r="C264" s="16"/>
      <c r="D264" s="16"/>
      <c r="E264" s="16"/>
      <c r="F264" s="16"/>
      <c r="G264" s="16"/>
      <c r="H264" s="16"/>
      <c r="I264" s="181" t="str">
        <f>IFERROR(IF(COUNT(E264:H264)=0,"",IF(COUNT(E264:H264)=1,VLOOKUP(E264,'附件一之1-開班數'!$A$6:$B$65,2,0),IF(COUNT(E264:H264)=2,VLOOKUP(E264,'附件一之1-開班數'!$A$6:$B$65,2,0)&amp;"、"&amp;VLOOKUP(F264,'附件一之1-開班數'!$A$6:$B$65,2,0),IF(COUNT(E264:H264)=3,VLOOKUP(E264,'附件一之1-開班數'!$A$6:$B$65,2,0)&amp;"、"&amp;VLOOKUP(F264,'附件一之1-開班數'!$A$6:$B$65,2,0)&amp;"、"&amp;VLOOKUP(G264,'附件一之1-開班數'!$A$6:$B$65,2,0),IF(COUNT(E264:H264)=4,VLOOKUP(E264,'附件一之1-開班數'!$A$6:$B$65,2,0)&amp;"、"&amp;VLOOKUP(F264,'附件一之1-開班數'!$A$6:$B$65,2,0)&amp;"、"&amp;VLOOKUP(G264,'附件一之1-開班數'!$A$6:$B$65,2,0))&amp;"、"&amp;VLOOKUP(H264,'附件一之1-開班數'!$A$6:$B$65,2,0))))),"有班級不存在,或跳格輸入")</f>
        <v/>
      </c>
      <c r="J264" s="16"/>
      <c r="K264" s="16"/>
      <c r="L264" s="15"/>
      <c r="M264" s="15"/>
      <c r="N264" s="15"/>
      <c r="O264" s="15"/>
      <c r="P264" s="15"/>
      <c r="Q264" s="15"/>
      <c r="R264" s="179" t="str">
        <f t="shared" si="9"/>
        <v/>
      </c>
      <c r="S264" s="179" t="str">
        <f t="shared" si="10"/>
        <v/>
      </c>
    </row>
    <row r="265" spans="1:19">
      <c r="A265" s="178">
        <v>260</v>
      </c>
      <c r="B265" s="16"/>
      <c r="C265" s="16"/>
      <c r="D265" s="16"/>
      <c r="E265" s="16"/>
      <c r="F265" s="16"/>
      <c r="G265" s="16"/>
      <c r="H265" s="16"/>
      <c r="I265" s="181" t="str">
        <f>IFERROR(IF(COUNT(E265:H265)=0,"",IF(COUNT(E265:H265)=1,VLOOKUP(E265,'附件一之1-開班數'!$A$6:$B$65,2,0),IF(COUNT(E265:H265)=2,VLOOKUP(E265,'附件一之1-開班數'!$A$6:$B$65,2,0)&amp;"、"&amp;VLOOKUP(F265,'附件一之1-開班數'!$A$6:$B$65,2,0),IF(COUNT(E265:H265)=3,VLOOKUP(E265,'附件一之1-開班數'!$A$6:$B$65,2,0)&amp;"、"&amp;VLOOKUP(F265,'附件一之1-開班數'!$A$6:$B$65,2,0)&amp;"、"&amp;VLOOKUP(G265,'附件一之1-開班數'!$A$6:$B$65,2,0),IF(COUNT(E265:H265)=4,VLOOKUP(E265,'附件一之1-開班數'!$A$6:$B$65,2,0)&amp;"、"&amp;VLOOKUP(F265,'附件一之1-開班數'!$A$6:$B$65,2,0)&amp;"、"&amp;VLOOKUP(G265,'附件一之1-開班數'!$A$6:$B$65,2,0))&amp;"、"&amp;VLOOKUP(H265,'附件一之1-開班數'!$A$6:$B$65,2,0))))),"有班級不存在,或跳格輸入")</f>
        <v/>
      </c>
      <c r="J265" s="16"/>
      <c r="K265" s="16"/>
      <c r="L265" s="15"/>
      <c r="M265" s="15"/>
      <c r="N265" s="15"/>
      <c r="O265" s="15"/>
      <c r="P265" s="15"/>
      <c r="Q265" s="15"/>
      <c r="R265" s="179" t="str">
        <f t="shared" si="9"/>
        <v/>
      </c>
      <c r="S265" s="179" t="str">
        <f t="shared" si="10"/>
        <v/>
      </c>
    </row>
    <row r="266" spans="1:19">
      <c r="A266" s="178">
        <v>261</v>
      </c>
      <c r="B266" s="16"/>
      <c r="C266" s="16"/>
      <c r="D266" s="16"/>
      <c r="E266" s="16"/>
      <c r="F266" s="16"/>
      <c r="G266" s="16"/>
      <c r="H266" s="16"/>
      <c r="I266" s="181" t="str">
        <f>IFERROR(IF(COUNT(E266:H266)=0,"",IF(COUNT(E266:H266)=1,VLOOKUP(E266,'附件一之1-開班數'!$A$6:$B$65,2,0),IF(COUNT(E266:H266)=2,VLOOKUP(E266,'附件一之1-開班數'!$A$6:$B$65,2,0)&amp;"、"&amp;VLOOKUP(F266,'附件一之1-開班數'!$A$6:$B$65,2,0),IF(COUNT(E266:H266)=3,VLOOKUP(E266,'附件一之1-開班數'!$A$6:$B$65,2,0)&amp;"、"&amp;VLOOKUP(F266,'附件一之1-開班數'!$A$6:$B$65,2,0)&amp;"、"&amp;VLOOKUP(G266,'附件一之1-開班數'!$A$6:$B$65,2,0),IF(COUNT(E266:H266)=4,VLOOKUP(E266,'附件一之1-開班數'!$A$6:$B$65,2,0)&amp;"、"&amp;VLOOKUP(F266,'附件一之1-開班數'!$A$6:$B$65,2,0)&amp;"、"&amp;VLOOKUP(G266,'附件一之1-開班數'!$A$6:$B$65,2,0))&amp;"、"&amp;VLOOKUP(H266,'附件一之1-開班數'!$A$6:$B$65,2,0))))),"有班級不存在,或跳格輸入")</f>
        <v/>
      </c>
      <c r="J266" s="16"/>
      <c r="K266" s="16"/>
      <c r="L266" s="15"/>
      <c r="M266" s="15"/>
      <c r="N266" s="15"/>
      <c r="O266" s="15"/>
      <c r="P266" s="15"/>
      <c r="Q266" s="15"/>
      <c r="R266" s="179" t="str">
        <f t="shared" si="9"/>
        <v/>
      </c>
      <c r="S266" s="179" t="str">
        <f t="shared" si="10"/>
        <v/>
      </c>
    </row>
    <row r="267" spans="1:19">
      <c r="A267" s="178">
        <v>262</v>
      </c>
      <c r="B267" s="16"/>
      <c r="C267" s="16"/>
      <c r="D267" s="16"/>
      <c r="E267" s="16"/>
      <c r="F267" s="16"/>
      <c r="G267" s="16"/>
      <c r="H267" s="16"/>
      <c r="I267" s="181" t="str">
        <f>IFERROR(IF(COUNT(E267:H267)=0,"",IF(COUNT(E267:H267)=1,VLOOKUP(E267,'附件一之1-開班數'!$A$6:$B$65,2,0),IF(COUNT(E267:H267)=2,VLOOKUP(E267,'附件一之1-開班數'!$A$6:$B$65,2,0)&amp;"、"&amp;VLOOKUP(F267,'附件一之1-開班數'!$A$6:$B$65,2,0),IF(COUNT(E267:H267)=3,VLOOKUP(E267,'附件一之1-開班數'!$A$6:$B$65,2,0)&amp;"、"&amp;VLOOKUP(F267,'附件一之1-開班數'!$A$6:$B$65,2,0)&amp;"、"&amp;VLOOKUP(G267,'附件一之1-開班數'!$A$6:$B$65,2,0),IF(COUNT(E267:H267)=4,VLOOKUP(E267,'附件一之1-開班數'!$A$6:$B$65,2,0)&amp;"、"&amp;VLOOKUP(F267,'附件一之1-開班數'!$A$6:$B$65,2,0)&amp;"、"&amp;VLOOKUP(G267,'附件一之1-開班數'!$A$6:$B$65,2,0))&amp;"、"&amp;VLOOKUP(H267,'附件一之1-開班數'!$A$6:$B$65,2,0))))),"有班級不存在,或跳格輸入")</f>
        <v/>
      </c>
      <c r="J267" s="16"/>
      <c r="K267" s="16"/>
      <c r="L267" s="15"/>
      <c r="M267" s="15"/>
      <c r="N267" s="15"/>
      <c r="O267" s="15"/>
      <c r="P267" s="15"/>
      <c r="Q267" s="15"/>
      <c r="R267" s="179" t="str">
        <f t="shared" ref="R267:R330" si="11">IF(D267="","",SUM(J267:K267))</f>
        <v/>
      </c>
      <c r="S267" s="179" t="str">
        <f t="shared" si="10"/>
        <v/>
      </c>
    </row>
    <row r="268" spans="1:19">
      <c r="A268" s="178">
        <v>263</v>
      </c>
      <c r="B268" s="16"/>
      <c r="C268" s="16"/>
      <c r="D268" s="16"/>
      <c r="E268" s="16"/>
      <c r="F268" s="16"/>
      <c r="G268" s="16"/>
      <c r="H268" s="16"/>
      <c r="I268" s="181" t="str">
        <f>IFERROR(IF(COUNT(E268:H268)=0,"",IF(COUNT(E268:H268)=1,VLOOKUP(E268,'附件一之1-開班數'!$A$6:$B$65,2,0),IF(COUNT(E268:H268)=2,VLOOKUP(E268,'附件一之1-開班數'!$A$6:$B$65,2,0)&amp;"、"&amp;VLOOKUP(F268,'附件一之1-開班數'!$A$6:$B$65,2,0),IF(COUNT(E268:H268)=3,VLOOKUP(E268,'附件一之1-開班數'!$A$6:$B$65,2,0)&amp;"、"&amp;VLOOKUP(F268,'附件一之1-開班數'!$A$6:$B$65,2,0)&amp;"、"&amp;VLOOKUP(G268,'附件一之1-開班數'!$A$6:$B$65,2,0),IF(COUNT(E268:H268)=4,VLOOKUP(E268,'附件一之1-開班數'!$A$6:$B$65,2,0)&amp;"、"&amp;VLOOKUP(F268,'附件一之1-開班數'!$A$6:$B$65,2,0)&amp;"、"&amp;VLOOKUP(G268,'附件一之1-開班數'!$A$6:$B$65,2,0))&amp;"、"&amp;VLOOKUP(H268,'附件一之1-開班數'!$A$6:$B$65,2,0))))),"有班級不存在,或跳格輸入")</f>
        <v/>
      </c>
      <c r="J268" s="16"/>
      <c r="K268" s="16"/>
      <c r="L268" s="15"/>
      <c r="M268" s="15"/>
      <c r="N268" s="15"/>
      <c r="O268" s="15"/>
      <c r="P268" s="15"/>
      <c r="Q268" s="15"/>
      <c r="R268" s="179" t="str">
        <f t="shared" si="11"/>
        <v/>
      </c>
      <c r="S268" s="179" t="str">
        <f t="shared" si="10"/>
        <v/>
      </c>
    </row>
    <row r="269" spans="1:19">
      <c r="A269" s="178">
        <v>264</v>
      </c>
      <c r="B269" s="16"/>
      <c r="C269" s="16"/>
      <c r="D269" s="16"/>
      <c r="E269" s="16"/>
      <c r="F269" s="16"/>
      <c r="G269" s="16"/>
      <c r="H269" s="16"/>
      <c r="I269" s="181" t="str">
        <f>IFERROR(IF(COUNT(E269:H269)=0,"",IF(COUNT(E269:H269)=1,VLOOKUP(E269,'附件一之1-開班數'!$A$6:$B$65,2,0),IF(COUNT(E269:H269)=2,VLOOKUP(E269,'附件一之1-開班數'!$A$6:$B$65,2,0)&amp;"、"&amp;VLOOKUP(F269,'附件一之1-開班數'!$A$6:$B$65,2,0),IF(COUNT(E269:H269)=3,VLOOKUP(E269,'附件一之1-開班數'!$A$6:$B$65,2,0)&amp;"、"&amp;VLOOKUP(F269,'附件一之1-開班數'!$A$6:$B$65,2,0)&amp;"、"&amp;VLOOKUP(G269,'附件一之1-開班數'!$A$6:$B$65,2,0),IF(COUNT(E269:H269)=4,VLOOKUP(E269,'附件一之1-開班數'!$A$6:$B$65,2,0)&amp;"、"&amp;VLOOKUP(F269,'附件一之1-開班數'!$A$6:$B$65,2,0)&amp;"、"&amp;VLOOKUP(G269,'附件一之1-開班數'!$A$6:$B$65,2,0))&amp;"、"&amp;VLOOKUP(H269,'附件一之1-開班數'!$A$6:$B$65,2,0))))),"有班級不存在,或跳格輸入")</f>
        <v/>
      </c>
      <c r="J269" s="16"/>
      <c r="K269" s="16"/>
      <c r="L269" s="15"/>
      <c r="M269" s="15"/>
      <c r="N269" s="15"/>
      <c r="O269" s="15"/>
      <c r="P269" s="15"/>
      <c r="Q269" s="15"/>
      <c r="R269" s="179" t="str">
        <f t="shared" si="11"/>
        <v/>
      </c>
      <c r="S269" s="179" t="str">
        <f t="shared" si="10"/>
        <v/>
      </c>
    </row>
    <row r="270" spans="1:19">
      <c r="A270" s="178">
        <v>265</v>
      </c>
      <c r="B270" s="16"/>
      <c r="C270" s="16"/>
      <c r="D270" s="16"/>
      <c r="E270" s="16"/>
      <c r="F270" s="16"/>
      <c r="G270" s="16"/>
      <c r="H270" s="16"/>
      <c r="I270" s="181" t="str">
        <f>IFERROR(IF(COUNT(E270:H270)=0,"",IF(COUNT(E270:H270)=1,VLOOKUP(E270,'附件一之1-開班數'!$A$6:$B$65,2,0),IF(COUNT(E270:H270)=2,VLOOKUP(E270,'附件一之1-開班數'!$A$6:$B$65,2,0)&amp;"、"&amp;VLOOKUP(F270,'附件一之1-開班數'!$A$6:$B$65,2,0),IF(COUNT(E270:H270)=3,VLOOKUP(E270,'附件一之1-開班數'!$A$6:$B$65,2,0)&amp;"、"&amp;VLOOKUP(F270,'附件一之1-開班數'!$A$6:$B$65,2,0)&amp;"、"&amp;VLOOKUP(G270,'附件一之1-開班數'!$A$6:$B$65,2,0),IF(COUNT(E270:H270)=4,VLOOKUP(E270,'附件一之1-開班數'!$A$6:$B$65,2,0)&amp;"、"&amp;VLOOKUP(F270,'附件一之1-開班數'!$A$6:$B$65,2,0)&amp;"、"&amp;VLOOKUP(G270,'附件一之1-開班數'!$A$6:$B$65,2,0))&amp;"、"&amp;VLOOKUP(H270,'附件一之1-開班數'!$A$6:$B$65,2,0))))),"有班級不存在,或跳格輸入")</f>
        <v/>
      </c>
      <c r="J270" s="16"/>
      <c r="K270" s="16"/>
      <c r="L270" s="15"/>
      <c r="M270" s="15"/>
      <c r="N270" s="15"/>
      <c r="O270" s="15"/>
      <c r="P270" s="15"/>
      <c r="Q270" s="15"/>
      <c r="R270" s="179" t="str">
        <f t="shared" si="11"/>
        <v/>
      </c>
      <c r="S270" s="179" t="str">
        <f t="shared" si="10"/>
        <v/>
      </c>
    </row>
    <row r="271" spans="1:19">
      <c r="A271" s="178">
        <v>266</v>
      </c>
      <c r="B271" s="16"/>
      <c r="C271" s="16"/>
      <c r="D271" s="16"/>
      <c r="E271" s="16"/>
      <c r="F271" s="16"/>
      <c r="G271" s="16"/>
      <c r="H271" s="16"/>
      <c r="I271" s="181" t="str">
        <f>IFERROR(IF(COUNT(E271:H271)=0,"",IF(COUNT(E271:H271)=1,VLOOKUP(E271,'附件一之1-開班數'!$A$6:$B$65,2,0),IF(COUNT(E271:H271)=2,VLOOKUP(E271,'附件一之1-開班數'!$A$6:$B$65,2,0)&amp;"、"&amp;VLOOKUP(F271,'附件一之1-開班數'!$A$6:$B$65,2,0),IF(COUNT(E271:H271)=3,VLOOKUP(E271,'附件一之1-開班數'!$A$6:$B$65,2,0)&amp;"、"&amp;VLOOKUP(F271,'附件一之1-開班數'!$A$6:$B$65,2,0)&amp;"、"&amp;VLOOKUP(G271,'附件一之1-開班數'!$A$6:$B$65,2,0),IF(COUNT(E271:H271)=4,VLOOKUP(E271,'附件一之1-開班數'!$A$6:$B$65,2,0)&amp;"、"&amp;VLOOKUP(F271,'附件一之1-開班數'!$A$6:$B$65,2,0)&amp;"、"&amp;VLOOKUP(G271,'附件一之1-開班數'!$A$6:$B$65,2,0))&amp;"、"&amp;VLOOKUP(H271,'附件一之1-開班數'!$A$6:$B$65,2,0))))),"有班級不存在,或跳格輸入")</f>
        <v/>
      </c>
      <c r="J271" s="16"/>
      <c r="K271" s="16"/>
      <c r="L271" s="15"/>
      <c r="M271" s="15"/>
      <c r="N271" s="15"/>
      <c r="O271" s="15"/>
      <c r="P271" s="15"/>
      <c r="Q271" s="15"/>
      <c r="R271" s="179" t="str">
        <f t="shared" si="11"/>
        <v/>
      </c>
      <c r="S271" s="179" t="str">
        <f t="shared" si="10"/>
        <v/>
      </c>
    </row>
    <row r="272" spans="1:19">
      <c r="A272" s="178">
        <v>267</v>
      </c>
      <c r="B272" s="16"/>
      <c r="C272" s="16"/>
      <c r="D272" s="16"/>
      <c r="E272" s="16"/>
      <c r="F272" s="16"/>
      <c r="G272" s="16"/>
      <c r="H272" s="16"/>
      <c r="I272" s="181" t="str">
        <f>IFERROR(IF(COUNT(E272:H272)=0,"",IF(COUNT(E272:H272)=1,VLOOKUP(E272,'附件一之1-開班數'!$A$6:$B$65,2,0),IF(COUNT(E272:H272)=2,VLOOKUP(E272,'附件一之1-開班數'!$A$6:$B$65,2,0)&amp;"、"&amp;VLOOKUP(F272,'附件一之1-開班數'!$A$6:$B$65,2,0),IF(COUNT(E272:H272)=3,VLOOKUP(E272,'附件一之1-開班數'!$A$6:$B$65,2,0)&amp;"、"&amp;VLOOKUP(F272,'附件一之1-開班數'!$A$6:$B$65,2,0)&amp;"、"&amp;VLOOKUP(G272,'附件一之1-開班數'!$A$6:$B$65,2,0),IF(COUNT(E272:H272)=4,VLOOKUP(E272,'附件一之1-開班數'!$A$6:$B$65,2,0)&amp;"、"&amp;VLOOKUP(F272,'附件一之1-開班數'!$A$6:$B$65,2,0)&amp;"、"&amp;VLOOKUP(G272,'附件一之1-開班數'!$A$6:$B$65,2,0))&amp;"、"&amp;VLOOKUP(H272,'附件一之1-開班數'!$A$6:$B$65,2,0))))),"有班級不存在,或跳格輸入")</f>
        <v/>
      </c>
      <c r="J272" s="16"/>
      <c r="K272" s="16"/>
      <c r="L272" s="15"/>
      <c r="M272" s="15"/>
      <c r="N272" s="15"/>
      <c r="O272" s="15"/>
      <c r="P272" s="15"/>
      <c r="Q272" s="15"/>
      <c r="R272" s="179" t="str">
        <f t="shared" si="11"/>
        <v/>
      </c>
      <c r="S272" s="179" t="str">
        <f t="shared" si="10"/>
        <v/>
      </c>
    </row>
    <row r="273" spans="1:19">
      <c r="A273" s="178">
        <v>268</v>
      </c>
      <c r="B273" s="16"/>
      <c r="C273" s="16"/>
      <c r="D273" s="16"/>
      <c r="E273" s="16"/>
      <c r="F273" s="16"/>
      <c r="G273" s="16"/>
      <c r="H273" s="16"/>
      <c r="I273" s="181" t="str">
        <f>IFERROR(IF(COUNT(E273:H273)=0,"",IF(COUNT(E273:H273)=1,VLOOKUP(E273,'附件一之1-開班數'!$A$6:$B$65,2,0),IF(COUNT(E273:H273)=2,VLOOKUP(E273,'附件一之1-開班數'!$A$6:$B$65,2,0)&amp;"、"&amp;VLOOKUP(F273,'附件一之1-開班數'!$A$6:$B$65,2,0),IF(COUNT(E273:H273)=3,VLOOKUP(E273,'附件一之1-開班數'!$A$6:$B$65,2,0)&amp;"、"&amp;VLOOKUP(F273,'附件一之1-開班數'!$A$6:$B$65,2,0)&amp;"、"&amp;VLOOKUP(G273,'附件一之1-開班數'!$A$6:$B$65,2,0),IF(COUNT(E273:H273)=4,VLOOKUP(E273,'附件一之1-開班數'!$A$6:$B$65,2,0)&amp;"、"&amp;VLOOKUP(F273,'附件一之1-開班數'!$A$6:$B$65,2,0)&amp;"、"&amp;VLOOKUP(G273,'附件一之1-開班數'!$A$6:$B$65,2,0))&amp;"、"&amp;VLOOKUP(H273,'附件一之1-開班數'!$A$6:$B$65,2,0))))),"有班級不存在,或跳格輸入")</f>
        <v/>
      </c>
      <c r="J273" s="16"/>
      <c r="K273" s="16"/>
      <c r="L273" s="15"/>
      <c r="M273" s="15"/>
      <c r="N273" s="15"/>
      <c r="O273" s="15"/>
      <c r="P273" s="15"/>
      <c r="Q273" s="15"/>
      <c r="R273" s="179" t="str">
        <f t="shared" si="11"/>
        <v/>
      </c>
      <c r="S273" s="179" t="str">
        <f t="shared" si="10"/>
        <v/>
      </c>
    </row>
    <row r="274" spans="1:19">
      <c r="A274" s="178">
        <v>269</v>
      </c>
      <c r="B274" s="16"/>
      <c r="C274" s="16"/>
      <c r="D274" s="16"/>
      <c r="E274" s="16"/>
      <c r="F274" s="16"/>
      <c r="G274" s="16"/>
      <c r="H274" s="16"/>
      <c r="I274" s="181" t="str">
        <f>IFERROR(IF(COUNT(E274:H274)=0,"",IF(COUNT(E274:H274)=1,VLOOKUP(E274,'附件一之1-開班數'!$A$6:$B$65,2,0),IF(COUNT(E274:H274)=2,VLOOKUP(E274,'附件一之1-開班數'!$A$6:$B$65,2,0)&amp;"、"&amp;VLOOKUP(F274,'附件一之1-開班數'!$A$6:$B$65,2,0),IF(COUNT(E274:H274)=3,VLOOKUP(E274,'附件一之1-開班數'!$A$6:$B$65,2,0)&amp;"、"&amp;VLOOKUP(F274,'附件一之1-開班數'!$A$6:$B$65,2,0)&amp;"、"&amp;VLOOKUP(G274,'附件一之1-開班數'!$A$6:$B$65,2,0),IF(COUNT(E274:H274)=4,VLOOKUP(E274,'附件一之1-開班數'!$A$6:$B$65,2,0)&amp;"、"&amp;VLOOKUP(F274,'附件一之1-開班數'!$A$6:$B$65,2,0)&amp;"、"&amp;VLOOKUP(G274,'附件一之1-開班數'!$A$6:$B$65,2,0))&amp;"、"&amp;VLOOKUP(H274,'附件一之1-開班數'!$A$6:$B$65,2,0))))),"有班級不存在,或跳格輸入")</f>
        <v/>
      </c>
      <c r="J274" s="16"/>
      <c r="K274" s="16"/>
      <c r="L274" s="15"/>
      <c r="M274" s="15"/>
      <c r="N274" s="15"/>
      <c r="O274" s="15"/>
      <c r="P274" s="15"/>
      <c r="Q274" s="15"/>
      <c r="R274" s="179" t="str">
        <f t="shared" si="11"/>
        <v/>
      </c>
      <c r="S274" s="179" t="str">
        <f t="shared" si="10"/>
        <v/>
      </c>
    </row>
    <row r="275" spans="1:19">
      <c r="A275" s="178">
        <v>270</v>
      </c>
      <c r="B275" s="16"/>
      <c r="C275" s="16"/>
      <c r="D275" s="16"/>
      <c r="E275" s="16"/>
      <c r="F275" s="16"/>
      <c r="G275" s="16"/>
      <c r="H275" s="16"/>
      <c r="I275" s="181" t="str">
        <f>IFERROR(IF(COUNT(E275:H275)=0,"",IF(COUNT(E275:H275)=1,VLOOKUP(E275,'附件一之1-開班數'!$A$6:$B$65,2,0),IF(COUNT(E275:H275)=2,VLOOKUP(E275,'附件一之1-開班數'!$A$6:$B$65,2,0)&amp;"、"&amp;VLOOKUP(F275,'附件一之1-開班數'!$A$6:$B$65,2,0),IF(COUNT(E275:H275)=3,VLOOKUP(E275,'附件一之1-開班數'!$A$6:$B$65,2,0)&amp;"、"&amp;VLOOKUP(F275,'附件一之1-開班數'!$A$6:$B$65,2,0)&amp;"、"&amp;VLOOKUP(G275,'附件一之1-開班數'!$A$6:$B$65,2,0),IF(COUNT(E275:H275)=4,VLOOKUP(E275,'附件一之1-開班數'!$A$6:$B$65,2,0)&amp;"、"&amp;VLOOKUP(F275,'附件一之1-開班數'!$A$6:$B$65,2,0)&amp;"、"&amp;VLOOKUP(G275,'附件一之1-開班數'!$A$6:$B$65,2,0))&amp;"、"&amp;VLOOKUP(H275,'附件一之1-開班數'!$A$6:$B$65,2,0))))),"有班級不存在,或跳格輸入")</f>
        <v/>
      </c>
      <c r="J275" s="16"/>
      <c r="K275" s="16"/>
      <c r="L275" s="15"/>
      <c r="M275" s="15"/>
      <c r="N275" s="15"/>
      <c r="O275" s="15"/>
      <c r="P275" s="15"/>
      <c r="Q275" s="15"/>
      <c r="R275" s="179" t="str">
        <f t="shared" si="11"/>
        <v/>
      </c>
      <c r="S275" s="179" t="str">
        <f t="shared" si="10"/>
        <v/>
      </c>
    </row>
    <row r="276" spans="1:19">
      <c r="A276" s="178">
        <v>271</v>
      </c>
      <c r="B276" s="16"/>
      <c r="C276" s="16"/>
      <c r="D276" s="16"/>
      <c r="E276" s="16"/>
      <c r="F276" s="16"/>
      <c r="G276" s="16"/>
      <c r="H276" s="16"/>
      <c r="I276" s="181" t="str">
        <f>IFERROR(IF(COUNT(E276:H276)=0,"",IF(COUNT(E276:H276)=1,VLOOKUP(E276,'附件一之1-開班數'!$A$6:$B$65,2,0),IF(COUNT(E276:H276)=2,VLOOKUP(E276,'附件一之1-開班數'!$A$6:$B$65,2,0)&amp;"、"&amp;VLOOKUP(F276,'附件一之1-開班數'!$A$6:$B$65,2,0),IF(COUNT(E276:H276)=3,VLOOKUP(E276,'附件一之1-開班數'!$A$6:$B$65,2,0)&amp;"、"&amp;VLOOKUP(F276,'附件一之1-開班數'!$A$6:$B$65,2,0)&amp;"、"&amp;VLOOKUP(G276,'附件一之1-開班數'!$A$6:$B$65,2,0),IF(COUNT(E276:H276)=4,VLOOKUP(E276,'附件一之1-開班數'!$A$6:$B$65,2,0)&amp;"、"&amp;VLOOKUP(F276,'附件一之1-開班數'!$A$6:$B$65,2,0)&amp;"、"&amp;VLOOKUP(G276,'附件一之1-開班數'!$A$6:$B$65,2,0))&amp;"、"&amp;VLOOKUP(H276,'附件一之1-開班數'!$A$6:$B$65,2,0))))),"有班級不存在,或跳格輸入")</f>
        <v/>
      </c>
      <c r="J276" s="16"/>
      <c r="K276" s="16"/>
      <c r="L276" s="15"/>
      <c r="M276" s="15"/>
      <c r="N276" s="15"/>
      <c r="O276" s="15"/>
      <c r="P276" s="15"/>
      <c r="Q276" s="15"/>
      <c r="R276" s="179" t="str">
        <f t="shared" si="11"/>
        <v/>
      </c>
      <c r="S276" s="179" t="str">
        <f t="shared" si="10"/>
        <v/>
      </c>
    </row>
    <row r="277" spans="1:19">
      <c r="A277" s="178">
        <v>272</v>
      </c>
      <c r="B277" s="16"/>
      <c r="C277" s="16"/>
      <c r="D277" s="16"/>
      <c r="E277" s="16"/>
      <c r="F277" s="16"/>
      <c r="G277" s="16"/>
      <c r="H277" s="16"/>
      <c r="I277" s="181" t="str">
        <f>IFERROR(IF(COUNT(E277:H277)=0,"",IF(COUNT(E277:H277)=1,VLOOKUP(E277,'附件一之1-開班數'!$A$6:$B$65,2,0),IF(COUNT(E277:H277)=2,VLOOKUP(E277,'附件一之1-開班數'!$A$6:$B$65,2,0)&amp;"、"&amp;VLOOKUP(F277,'附件一之1-開班數'!$A$6:$B$65,2,0),IF(COUNT(E277:H277)=3,VLOOKUP(E277,'附件一之1-開班數'!$A$6:$B$65,2,0)&amp;"、"&amp;VLOOKUP(F277,'附件一之1-開班數'!$A$6:$B$65,2,0)&amp;"、"&amp;VLOOKUP(G277,'附件一之1-開班數'!$A$6:$B$65,2,0),IF(COUNT(E277:H277)=4,VLOOKUP(E277,'附件一之1-開班數'!$A$6:$B$65,2,0)&amp;"、"&amp;VLOOKUP(F277,'附件一之1-開班數'!$A$6:$B$65,2,0)&amp;"、"&amp;VLOOKUP(G277,'附件一之1-開班數'!$A$6:$B$65,2,0))&amp;"、"&amp;VLOOKUP(H277,'附件一之1-開班數'!$A$6:$B$65,2,0))))),"有班級不存在,或跳格輸入")</f>
        <v/>
      </c>
      <c r="J277" s="16"/>
      <c r="K277" s="16"/>
      <c r="L277" s="15"/>
      <c r="M277" s="15"/>
      <c r="N277" s="15"/>
      <c r="O277" s="15"/>
      <c r="P277" s="15"/>
      <c r="Q277" s="15"/>
      <c r="R277" s="179" t="str">
        <f t="shared" si="11"/>
        <v/>
      </c>
      <c r="S277" s="179" t="str">
        <f t="shared" si="10"/>
        <v/>
      </c>
    </row>
    <row r="278" spans="1:19">
      <c r="A278" s="178">
        <v>273</v>
      </c>
      <c r="B278" s="16"/>
      <c r="C278" s="16"/>
      <c r="D278" s="16"/>
      <c r="E278" s="16"/>
      <c r="F278" s="16"/>
      <c r="G278" s="16"/>
      <c r="H278" s="16"/>
      <c r="I278" s="181" t="str">
        <f>IFERROR(IF(COUNT(E278:H278)=0,"",IF(COUNT(E278:H278)=1,VLOOKUP(E278,'附件一之1-開班數'!$A$6:$B$65,2,0),IF(COUNT(E278:H278)=2,VLOOKUP(E278,'附件一之1-開班數'!$A$6:$B$65,2,0)&amp;"、"&amp;VLOOKUP(F278,'附件一之1-開班數'!$A$6:$B$65,2,0),IF(COUNT(E278:H278)=3,VLOOKUP(E278,'附件一之1-開班數'!$A$6:$B$65,2,0)&amp;"、"&amp;VLOOKUP(F278,'附件一之1-開班數'!$A$6:$B$65,2,0)&amp;"、"&amp;VLOOKUP(G278,'附件一之1-開班數'!$A$6:$B$65,2,0),IF(COUNT(E278:H278)=4,VLOOKUP(E278,'附件一之1-開班數'!$A$6:$B$65,2,0)&amp;"、"&amp;VLOOKUP(F278,'附件一之1-開班數'!$A$6:$B$65,2,0)&amp;"、"&amp;VLOOKUP(G278,'附件一之1-開班數'!$A$6:$B$65,2,0))&amp;"、"&amp;VLOOKUP(H278,'附件一之1-開班數'!$A$6:$B$65,2,0))))),"有班級不存在,或跳格輸入")</f>
        <v/>
      </c>
      <c r="J278" s="16"/>
      <c r="K278" s="16"/>
      <c r="L278" s="15"/>
      <c r="M278" s="15"/>
      <c r="N278" s="15"/>
      <c r="O278" s="15"/>
      <c r="P278" s="15"/>
      <c r="Q278" s="15"/>
      <c r="R278" s="179" t="str">
        <f t="shared" si="11"/>
        <v/>
      </c>
      <c r="S278" s="179" t="str">
        <f t="shared" si="10"/>
        <v/>
      </c>
    </row>
    <row r="279" spans="1:19">
      <c r="A279" s="178">
        <v>274</v>
      </c>
      <c r="B279" s="16"/>
      <c r="C279" s="16"/>
      <c r="D279" s="16"/>
      <c r="E279" s="16"/>
      <c r="F279" s="16"/>
      <c r="G279" s="16"/>
      <c r="H279" s="16"/>
      <c r="I279" s="181" t="str">
        <f>IFERROR(IF(COUNT(E279:H279)=0,"",IF(COUNT(E279:H279)=1,VLOOKUP(E279,'附件一之1-開班數'!$A$6:$B$65,2,0),IF(COUNT(E279:H279)=2,VLOOKUP(E279,'附件一之1-開班數'!$A$6:$B$65,2,0)&amp;"、"&amp;VLOOKUP(F279,'附件一之1-開班數'!$A$6:$B$65,2,0),IF(COUNT(E279:H279)=3,VLOOKUP(E279,'附件一之1-開班數'!$A$6:$B$65,2,0)&amp;"、"&amp;VLOOKUP(F279,'附件一之1-開班數'!$A$6:$B$65,2,0)&amp;"、"&amp;VLOOKUP(G279,'附件一之1-開班數'!$A$6:$B$65,2,0),IF(COUNT(E279:H279)=4,VLOOKUP(E279,'附件一之1-開班數'!$A$6:$B$65,2,0)&amp;"、"&amp;VLOOKUP(F279,'附件一之1-開班數'!$A$6:$B$65,2,0)&amp;"、"&amp;VLOOKUP(G279,'附件一之1-開班數'!$A$6:$B$65,2,0))&amp;"、"&amp;VLOOKUP(H279,'附件一之1-開班數'!$A$6:$B$65,2,0))))),"有班級不存在,或跳格輸入")</f>
        <v/>
      </c>
      <c r="J279" s="16"/>
      <c r="K279" s="16"/>
      <c r="L279" s="15"/>
      <c r="M279" s="15"/>
      <c r="N279" s="15"/>
      <c r="O279" s="15"/>
      <c r="P279" s="15"/>
      <c r="Q279" s="15"/>
      <c r="R279" s="179" t="str">
        <f t="shared" si="11"/>
        <v/>
      </c>
      <c r="S279" s="179" t="str">
        <f t="shared" si="10"/>
        <v/>
      </c>
    </row>
    <row r="280" spans="1:19">
      <c r="A280" s="178">
        <v>275</v>
      </c>
      <c r="B280" s="16"/>
      <c r="C280" s="16"/>
      <c r="D280" s="16"/>
      <c r="E280" s="16"/>
      <c r="F280" s="16"/>
      <c r="G280" s="16"/>
      <c r="H280" s="16"/>
      <c r="I280" s="181" t="str">
        <f>IFERROR(IF(COUNT(E280:H280)=0,"",IF(COUNT(E280:H280)=1,VLOOKUP(E280,'附件一之1-開班數'!$A$6:$B$65,2,0),IF(COUNT(E280:H280)=2,VLOOKUP(E280,'附件一之1-開班數'!$A$6:$B$65,2,0)&amp;"、"&amp;VLOOKUP(F280,'附件一之1-開班數'!$A$6:$B$65,2,0),IF(COUNT(E280:H280)=3,VLOOKUP(E280,'附件一之1-開班數'!$A$6:$B$65,2,0)&amp;"、"&amp;VLOOKUP(F280,'附件一之1-開班數'!$A$6:$B$65,2,0)&amp;"、"&amp;VLOOKUP(G280,'附件一之1-開班數'!$A$6:$B$65,2,0),IF(COUNT(E280:H280)=4,VLOOKUP(E280,'附件一之1-開班數'!$A$6:$B$65,2,0)&amp;"、"&amp;VLOOKUP(F280,'附件一之1-開班數'!$A$6:$B$65,2,0)&amp;"、"&amp;VLOOKUP(G280,'附件一之1-開班數'!$A$6:$B$65,2,0))&amp;"、"&amp;VLOOKUP(H280,'附件一之1-開班數'!$A$6:$B$65,2,0))))),"有班級不存在,或跳格輸入")</f>
        <v/>
      </c>
      <c r="J280" s="16"/>
      <c r="K280" s="16"/>
      <c r="L280" s="15"/>
      <c r="M280" s="15"/>
      <c r="N280" s="15"/>
      <c r="O280" s="15"/>
      <c r="P280" s="15"/>
      <c r="Q280" s="15"/>
      <c r="R280" s="179" t="str">
        <f t="shared" si="11"/>
        <v/>
      </c>
      <c r="S280" s="179" t="str">
        <f t="shared" si="10"/>
        <v/>
      </c>
    </row>
    <row r="281" spans="1:19">
      <c r="A281" s="178">
        <v>276</v>
      </c>
      <c r="B281" s="16"/>
      <c r="C281" s="16"/>
      <c r="D281" s="16"/>
      <c r="E281" s="16"/>
      <c r="F281" s="16"/>
      <c r="G281" s="16"/>
      <c r="H281" s="16"/>
      <c r="I281" s="181" t="str">
        <f>IFERROR(IF(COUNT(E281:H281)=0,"",IF(COUNT(E281:H281)=1,VLOOKUP(E281,'附件一之1-開班數'!$A$6:$B$65,2,0),IF(COUNT(E281:H281)=2,VLOOKUP(E281,'附件一之1-開班數'!$A$6:$B$65,2,0)&amp;"、"&amp;VLOOKUP(F281,'附件一之1-開班數'!$A$6:$B$65,2,0),IF(COUNT(E281:H281)=3,VLOOKUP(E281,'附件一之1-開班數'!$A$6:$B$65,2,0)&amp;"、"&amp;VLOOKUP(F281,'附件一之1-開班數'!$A$6:$B$65,2,0)&amp;"、"&amp;VLOOKUP(G281,'附件一之1-開班數'!$A$6:$B$65,2,0),IF(COUNT(E281:H281)=4,VLOOKUP(E281,'附件一之1-開班數'!$A$6:$B$65,2,0)&amp;"、"&amp;VLOOKUP(F281,'附件一之1-開班數'!$A$6:$B$65,2,0)&amp;"、"&amp;VLOOKUP(G281,'附件一之1-開班數'!$A$6:$B$65,2,0))&amp;"、"&amp;VLOOKUP(H281,'附件一之1-開班數'!$A$6:$B$65,2,0))))),"有班級不存在,或跳格輸入")</f>
        <v/>
      </c>
      <c r="J281" s="16"/>
      <c r="K281" s="16"/>
      <c r="L281" s="15"/>
      <c r="M281" s="15"/>
      <c r="N281" s="15"/>
      <c r="O281" s="15"/>
      <c r="P281" s="15"/>
      <c r="Q281" s="15"/>
      <c r="R281" s="179" t="str">
        <f t="shared" si="11"/>
        <v/>
      </c>
      <c r="S281" s="179" t="str">
        <f t="shared" si="10"/>
        <v/>
      </c>
    </row>
    <row r="282" spans="1:19">
      <c r="A282" s="178">
        <v>277</v>
      </c>
      <c r="B282" s="16"/>
      <c r="C282" s="16"/>
      <c r="D282" s="16"/>
      <c r="E282" s="16"/>
      <c r="F282" s="16"/>
      <c r="G282" s="16"/>
      <c r="H282" s="16"/>
      <c r="I282" s="181" t="str">
        <f>IFERROR(IF(COUNT(E282:H282)=0,"",IF(COUNT(E282:H282)=1,VLOOKUP(E282,'附件一之1-開班數'!$A$6:$B$65,2,0),IF(COUNT(E282:H282)=2,VLOOKUP(E282,'附件一之1-開班數'!$A$6:$B$65,2,0)&amp;"、"&amp;VLOOKUP(F282,'附件一之1-開班數'!$A$6:$B$65,2,0),IF(COUNT(E282:H282)=3,VLOOKUP(E282,'附件一之1-開班數'!$A$6:$B$65,2,0)&amp;"、"&amp;VLOOKUP(F282,'附件一之1-開班數'!$A$6:$B$65,2,0)&amp;"、"&amp;VLOOKUP(G282,'附件一之1-開班數'!$A$6:$B$65,2,0),IF(COUNT(E282:H282)=4,VLOOKUP(E282,'附件一之1-開班數'!$A$6:$B$65,2,0)&amp;"、"&amp;VLOOKUP(F282,'附件一之1-開班數'!$A$6:$B$65,2,0)&amp;"、"&amp;VLOOKUP(G282,'附件一之1-開班數'!$A$6:$B$65,2,0))&amp;"、"&amp;VLOOKUP(H282,'附件一之1-開班數'!$A$6:$B$65,2,0))))),"有班級不存在,或跳格輸入")</f>
        <v/>
      </c>
      <c r="J282" s="16"/>
      <c r="K282" s="16"/>
      <c r="L282" s="15"/>
      <c r="M282" s="15"/>
      <c r="N282" s="15"/>
      <c r="O282" s="15"/>
      <c r="P282" s="15"/>
      <c r="Q282" s="15"/>
      <c r="R282" s="179" t="str">
        <f t="shared" si="11"/>
        <v/>
      </c>
      <c r="S282" s="179" t="str">
        <f t="shared" si="10"/>
        <v/>
      </c>
    </row>
    <row r="283" spans="1:19">
      <c r="A283" s="178">
        <v>278</v>
      </c>
      <c r="B283" s="16"/>
      <c r="C283" s="16"/>
      <c r="D283" s="16"/>
      <c r="E283" s="16"/>
      <c r="F283" s="16"/>
      <c r="G283" s="16"/>
      <c r="H283" s="16"/>
      <c r="I283" s="181" t="str">
        <f>IFERROR(IF(COUNT(E283:H283)=0,"",IF(COUNT(E283:H283)=1,VLOOKUP(E283,'附件一之1-開班數'!$A$6:$B$65,2,0),IF(COUNT(E283:H283)=2,VLOOKUP(E283,'附件一之1-開班數'!$A$6:$B$65,2,0)&amp;"、"&amp;VLOOKUP(F283,'附件一之1-開班數'!$A$6:$B$65,2,0),IF(COUNT(E283:H283)=3,VLOOKUP(E283,'附件一之1-開班數'!$A$6:$B$65,2,0)&amp;"、"&amp;VLOOKUP(F283,'附件一之1-開班數'!$A$6:$B$65,2,0)&amp;"、"&amp;VLOOKUP(G283,'附件一之1-開班數'!$A$6:$B$65,2,0),IF(COUNT(E283:H283)=4,VLOOKUP(E283,'附件一之1-開班數'!$A$6:$B$65,2,0)&amp;"、"&amp;VLOOKUP(F283,'附件一之1-開班數'!$A$6:$B$65,2,0)&amp;"、"&amp;VLOOKUP(G283,'附件一之1-開班數'!$A$6:$B$65,2,0))&amp;"、"&amp;VLOOKUP(H283,'附件一之1-開班數'!$A$6:$B$65,2,0))))),"有班級不存在,或跳格輸入")</f>
        <v/>
      </c>
      <c r="J283" s="16"/>
      <c r="K283" s="16"/>
      <c r="L283" s="15"/>
      <c r="M283" s="15"/>
      <c r="N283" s="15"/>
      <c r="O283" s="15"/>
      <c r="P283" s="15"/>
      <c r="Q283" s="15"/>
      <c r="R283" s="179" t="str">
        <f t="shared" si="11"/>
        <v/>
      </c>
      <c r="S283" s="179" t="str">
        <f t="shared" si="10"/>
        <v/>
      </c>
    </row>
    <row r="284" spans="1:19">
      <c r="A284" s="178">
        <v>279</v>
      </c>
      <c r="B284" s="16"/>
      <c r="C284" s="16"/>
      <c r="D284" s="16"/>
      <c r="E284" s="16"/>
      <c r="F284" s="16"/>
      <c r="G284" s="16"/>
      <c r="H284" s="16"/>
      <c r="I284" s="181" t="str">
        <f>IFERROR(IF(COUNT(E284:H284)=0,"",IF(COUNT(E284:H284)=1,VLOOKUP(E284,'附件一之1-開班數'!$A$6:$B$65,2,0),IF(COUNT(E284:H284)=2,VLOOKUP(E284,'附件一之1-開班數'!$A$6:$B$65,2,0)&amp;"、"&amp;VLOOKUP(F284,'附件一之1-開班數'!$A$6:$B$65,2,0),IF(COUNT(E284:H284)=3,VLOOKUP(E284,'附件一之1-開班數'!$A$6:$B$65,2,0)&amp;"、"&amp;VLOOKUP(F284,'附件一之1-開班數'!$A$6:$B$65,2,0)&amp;"、"&amp;VLOOKUP(G284,'附件一之1-開班數'!$A$6:$B$65,2,0),IF(COUNT(E284:H284)=4,VLOOKUP(E284,'附件一之1-開班數'!$A$6:$B$65,2,0)&amp;"、"&amp;VLOOKUP(F284,'附件一之1-開班數'!$A$6:$B$65,2,0)&amp;"、"&amp;VLOOKUP(G284,'附件一之1-開班數'!$A$6:$B$65,2,0))&amp;"、"&amp;VLOOKUP(H284,'附件一之1-開班數'!$A$6:$B$65,2,0))))),"有班級不存在,或跳格輸入")</f>
        <v/>
      </c>
      <c r="J284" s="16"/>
      <c r="K284" s="16"/>
      <c r="L284" s="15"/>
      <c r="M284" s="15"/>
      <c r="N284" s="15"/>
      <c r="O284" s="15"/>
      <c r="P284" s="15"/>
      <c r="Q284" s="15"/>
      <c r="R284" s="179" t="str">
        <f t="shared" si="11"/>
        <v/>
      </c>
      <c r="S284" s="179" t="str">
        <f t="shared" si="10"/>
        <v/>
      </c>
    </row>
    <row r="285" spans="1:19">
      <c r="A285" s="178">
        <v>280</v>
      </c>
      <c r="B285" s="16"/>
      <c r="C285" s="16"/>
      <c r="D285" s="16"/>
      <c r="E285" s="16"/>
      <c r="F285" s="16"/>
      <c r="G285" s="16"/>
      <c r="H285" s="16"/>
      <c r="I285" s="181" t="str">
        <f>IFERROR(IF(COUNT(E285:H285)=0,"",IF(COUNT(E285:H285)=1,VLOOKUP(E285,'附件一之1-開班數'!$A$6:$B$65,2,0),IF(COUNT(E285:H285)=2,VLOOKUP(E285,'附件一之1-開班數'!$A$6:$B$65,2,0)&amp;"、"&amp;VLOOKUP(F285,'附件一之1-開班數'!$A$6:$B$65,2,0),IF(COUNT(E285:H285)=3,VLOOKUP(E285,'附件一之1-開班數'!$A$6:$B$65,2,0)&amp;"、"&amp;VLOOKUP(F285,'附件一之1-開班數'!$A$6:$B$65,2,0)&amp;"、"&amp;VLOOKUP(G285,'附件一之1-開班數'!$A$6:$B$65,2,0),IF(COUNT(E285:H285)=4,VLOOKUP(E285,'附件一之1-開班數'!$A$6:$B$65,2,0)&amp;"、"&amp;VLOOKUP(F285,'附件一之1-開班數'!$A$6:$B$65,2,0)&amp;"、"&amp;VLOOKUP(G285,'附件一之1-開班數'!$A$6:$B$65,2,0))&amp;"、"&amp;VLOOKUP(H285,'附件一之1-開班數'!$A$6:$B$65,2,0))))),"有班級不存在,或跳格輸入")</f>
        <v/>
      </c>
      <c r="J285" s="16"/>
      <c r="K285" s="16"/>
      <c r="L285" s="15"/>
      <c r="M285" s="15"/>
      <c r="N285" s="15"/>
      <c r="O285" s="15"/>
      <c r="P285" s="15"/>
      <c r="Q285" s="15"/>
      <c r="R285" s="179" t="str">
        <f t="shared" si="11"/>
        <v/>
      </c>
      <c r="S285" s="179" t="str">
        <f t="shared" si="10"/>
        <v/>
      </c>
    </row>
    <row r="286" spans="1:19">
      <c r="A286" s="178">
        <v>281</v>
      </c>
      <c r="B286" s="16"/>
      <c r="C286" s="16"/>
      <c r="D286" s="16"/>
      <c r="E286" s="16"/>
      <c r="F286" s="16"/>
      <c r="G286" s="16"/>
      <c r="H286" s="16"/>
      <c r="I286" s="181" t="str">
        <f>IFERROR(IF(COUNT(E286:H286)=0,"",IF(COUNT(E286:H286)=1,VLOOKUP(E286,'附件一之1-開班數'!$A$6:$B$65,2,0),IF(COUNT(E286:H286)=2,VLOOKUP(E286,'附件一之1-開班數'!$A$6:$B$65,2,0)&amp;"、"&amp;VLOOKUP(F286,'附件一之1-開班數'!$A$6:$B$65,2,0),IF(COUNT(E286:H286)=3,VLOOKUP(E286,'附件一之1-開班數'!$A$6:$B$65,2,0)&amp;"、"&amp;VLOOKUP(F286,'附件一之1-開班數'!$A$6:$B$65,2,0)&amp;"、"&amp;VLOOKUP(G286,'附件一之1-開班數'!$A$6:$B$65,2,0),IF(COUNT(E286:H286)=4,VLOOKUP(E286,'附件一之1-開班數'!$A$6:$B$65,2,0)&amp;"、"&amp;VLOOKUP(F286,'附件一之1-開班數'!$A$6:$B$65,2,0)&amp;"、"&amp;VLOOKUP(G286,'附件一之1-開班數'!$A$6:$B$65,2,0))&amp;"、"&amp;VLOOKUP(H286,'附件一之1-開班數'!$A$6:$B$65,2,0))))),"有班級不存在,或跳格輸入")</f>
        <v/>
      </c>
      <c r="J286" s="16"/>
      <c r="K286" s="16"/>
      <c r="L286" s="15"/>
      <c r="M286" s="15"/>
      <c r="N286" s="15"/>
      <c r="O286" s="15"/>
      <c r="P286" s="15"/>
      <c r="Q286" s="15"/>
      <c r="R286" s="179" t="str">
        <f t="shared" si="11"/>
        <v/>
      </c>
      <c r="S286" s="179" t="str">
        <f t="shared" si="10"/>
        <v/>
      </c>
    </row>
    <row r="287" spans="1:19">
      <c r="A287" s="178">
        <v>282</v>
      </c>
      <c r="B287" s="16"/>
      <c r="C287" s="16"/>
      <c r="D287" s="16"/>
      <c r="E287" s="16"/>
      <c r="F287" s="16"/>
      <c r="G287" s="16"/>
      <c r="H287" s="16"/>
      <c r="I287" s="181" t="str">
        <f>IFERROR(IF(COUNT(E287:H287)=0,"",IF(COUNT(E287:H287)=1,VLOOKUP(E287,'附件一之1-開班數'!$A$6:$B$65,2,0),IF(COUNT(E287:H287)=2,VLOOKUP(E287,'附件一之1-開班數'!$A$6:$B$65,2,0)&amp;"、"&amp;VLOOKUP(F287,'附件一之1-開班數'!$A$6:$B$65,2,0),IF(COUNT(E287:H287)=3,VLOOKUP(E287,'附件一之1-開班數'!$A$6:$B$65,2,0)&amp;"、"&amp;VLOOKUP(F287,'附件一之1-開班數'!$A$6:$B$65,2,0)&amp;"、"&amp;VLOOKUP(G287,'附件一之1-開班數'!$A$6:$B$65,2,0),IF(COUNT(E287:H287)=4,VLOOKUP(E287,'附件一之1-開班數'!$A$6:$B$65,2,0)&amp;"、"&amp;VLOOKUP(F287,'附件一之1-開班數'!$A$6:$B$65,2,0)&amp;"、"&amp;VLOOKUP(G287,'附件一之1-開班數'!$A$6:$B$65,2,0))&amp;"、"&amp;VLOOKUP(H287,'附件一之1-開班數'!$A$6:$B$65,2,0))))),"有班級不存在,或跳格輸入")</f>
        <v/>
      </c>
      <c r="J287" s="16"/>
      <c r="K287" s="16"/>
      <c r="L287" s="15"/>
      <c r="M287" s="15"/>
      <c r="N287" s="15"/>
      <c r="O287" s="15"/>
      <c r="P287" s="15"/>
      <c r="Q287" s="15"/>
      <c r="R287" s="179" t="str">
        <f t="shared" si="11"/>
        <v/>
      </c>
      <c r="S287" s="179" t="str">
        <f t="shared" si="10"/>
        <v/>
      </c>
    </row>
    <row r="288" spans="1:19">
      <c r="A288" s="178">
        <v>283</v>
      </c>
      <c r="B288" s="16"/>
      <c r="C288" s="16"/>
      <c r="D288" s="16"/>
      <c r="E288" s="16"/>
      <c r="F288" s="16"/>
      <c r="G288" s="16"/>
      <c r="H288" s="16"/>
      <c r="I288" s="181" t="str">
        <f>IFERROR(IF(COUNT(E288:H288)=0,"",IF(COUNT(E288:H288)=1,VLOOKUP(E288,'附件一之1-開班數'!$A$6:$B$65,2,0),IF(COUNT(E288:H288)=2,VLOOKUP(E288,'附件一之1-開班數'!$A$6:$B$65,2,0)&amp;"、"&amp;VLOOKUP(F288,'附件一之1-開班數'!$A$6:$B$65,2,0),IF(COUNT(E288:H288)=3,VLOOKUP(E288,'附件一之1-開班數'!$A$6:$B$65,2,0)&amp;"、"&amp;VLOOKUP(F288,'附件一之1-開班數'!$A$6:$B$65,2,0)&amp;"、"&amp;VLOOKUP(G288,'附件一之1-開班數'!$A$6:$B$65,2,0),IF(COUNT(E288:H288)=4,VLOOKUP(E288,'附件一之1-開班數'!$A$6:$B$65,2,0)&amp;"、"&amp;VLOOKUP(F288,'附件一之1-開班數'!$A$6:$B$65,2,0)&amp;"、"&amp;VLOOKUP(G288,'附件一之1-開班數'!$A$6:$B$65,2,0))&amp;"、"&amp;VLOOKUP(H288,'附件一之1-開班數'!$A$6:$B$65,2,0))))),"有班級不存在,或跳格輸入")</f>
        <v/>
      </c>
      <c r="J288" s="16"/>
      <c r="K288" s="16"/>
      <c r="L288" s="15"/>
      <c r="M288" s="15"/>
      <c r="N288" s="15"/>
      <c r="O288" s="15"/>
      <c r="P288" s="15"/>
      <c r="Q288" s="15"/>
      <c r="R288" s="179" t="str">
        <f t="shared" si="11"/>
        <v/>
      </c>
      <c r="S288" s="179" t="str">
        <f t="shared" si="10"/>
        <v/>
      </c>
    </row>
    <row r="289" spans="1:19">
      <c r="A289" s="178">
        <v>284</v>
      </c>
      <c r="B289" s="16"/>
      <c r="C289" s="16"/>
      <c r="D289" s="16"/>
      <c r="E289" s="16"/>
      <c r="F289" s="16"/>
      <c r="G289" s="16"/>
      <c r="H289" s="16"/>
      <c r="I289" s="181" t="str">
        <f>IFERROR(IF(COUNT(E289:H289)=0,"",IF(COUNT(E289:H289)=1,VLOOKUP(E289,'附件一之1-開班數'!$A$6:$B$65,2,0),IF(COUNT(E289:H289)=2,VLOOKUP(E289,'附件一之1-開班數'!$A$6:$B$65,2,0)&amp;"、"&amp;VLOOKUP(F289,'附件一之1-開班數'!$A$6:$B$65,2,0),IF(COUNT(E289:H289)=3,VLOOKUP(E289,'附件一之1-開班數'!$A$6:$B$65,2,0)&amp;"、"&amp;VLOOKUP(F289,'附件一之1-開班數'!$A$6:$B$65,2,0)&amp;"、"&amp;VLOOKUP(G289,'附件一之1-開班數'!$A$6:$B$65,2,0),IF(COUNT(E289:H289)=4,VLOOKUP(E289,'附件一之1-開班數'!$A$6:$B$65,2,0)&amp;"、"&amp;VLOOKUP(F289,'附件一之1-開班數'!$A$6:$B$65,2,0)&amp;"、"&amp;VLOOKUP(G289,'附件一之1-開班數'!$A$6:$B$65,2,0))&amp;"、"&amp;VLOOKUP(H289,'附件一之1-開班數'!$A$6:$B$65,2,0))))),"有班級不存在,或跳格輸入")</f>
        <v/>
      </c>
      <c r="J289" s="16"/>
      <c r="K289" s="16"/>
      <c r="L289" s="15"/>
      <c r="M289" s="15"/>
      <c r="N289" s="15"/>
      <c r="O289" s="15"/>
      <c r="P289" s="15"/>
      <c r="Q289" s="15"/>
      <c r="R289" s="179" t="str">
        <f t="shared" si="11"/>
        <v/>
      </c>
      <c r="S289" s="179" t="str">
        <f t="shared" si="10"/>
        <v/>
      </c>
    </row>
    <row r="290" spans="1:19">
      <c r="A290" s="178">
        <v>285</v>
      </c>
      <c r="B290" s="16"/>
      <c r="C290" s="16"/>
      <c r="D290" s="16"/>
      <c r="E290" s="16"/>
      <c r="F290" s="16"/>
      <c r="G290" s="16"/>
      <c r="H290" s="16"/>
      <c r="I290" s="181" t="str">
        <f>IFERROR(IF(COUNT(E290:H290)=0,"",IF(COUNT(E290:H290)=1,VLOOKUP(E290,'附件一之1-開班數'!$A$6:$B$65,2,0),IF(COUNT(E290:H290)=2,VLOOKUP(E290,'附件一之1-開班數'!$A$6:$B$65,2,0)&amp;"、"&amp;VLOOKUP(F290,'附件一之1-開班數'!$A$6:$B$65,2,0),IF(COUNT(E290:H290)=3,VLOOKUP(E290,'附件一之1-開班數'!$A$6:$B$65,2,0)&amp;"、"&amp;VLOOKUP(F290,'附件一之1-開班數'!$A$6:$B$65,2,0)&amp;"、"&amp;VLOOKUP(G290,'附件一之1-開班數'!$A$6:$B$65,2,0),IF(COUNT(E290:H290)=4,VLOOKUP(E290,'附件一之1-開班數'!$A$6:$B$65,2,0)&amp;"、"&amp;VLOOKUP(F290,'附件一之1-開班數'!$A$6:$B$65,2,0)&amp;"、"&amp;VLOOKUP(G290,'附件一之1-開班數'!$A$6:$B$65,2,0))&amp;"、"&amp;VLOOKUP(H290,'附件一之1-開班數'!$A$6:$B$65,2,0))))),"有班級不存在,或跳格輸入")</f>
        <v/>
      </c>
      <c r="J290" s="16"/>
      <c r="K290" s="16"/>
      <c r="L290" s="15"/>
      <c r="M290" s="15"/>
      <c r="N290" s="15"/>
      <c r="O290" s="15"/>
      <c r="P290" s="15"/>
      <c r="Q290" s="15"/>
      <c r="R290" s="179" t="str">
        <f t="shared" si="11"/>
        <v/>
      </c>
      <c r="S290" s="179" t="str">
        <f t="shared" si="10"/>
        <v/>
      </c>
    </row>
    <row r="291" spans="1:19">
      <c r="A291" s="178">
        <v>286</v>
      </c>
      <c r="B291" s="16"/>
      <c r="C291" s="16"/>
      <c r="D291" s="16"/>
      <c r="E291" s="16"/>
      <c r="F291" s="16"/>
      <c r="G291" s="16"/>
      <c r="H291" s="16"/>
      <c r="I291" s="181" t="str">
        <f>IFERROR(IF(COUNT(E291:H291)=0,"",IF(COUNT(E291:H291)=1,VLOOKUP(E291,'附件一之1-開班數'!$A$6:$B$65,2,0),IF(COUNT(E291:H291)=2,VLOOKUP(E291,'附件一之1-開班數'!$A$6:$B$65,2,0)&amp;"、"&amp;VLOOKUP(F291,'附件一之1-開班數'!$A$6:$B$65,2,0),IF(COUNT(E291:H291)=3,VLOOKUP(E291,'附件一之1-開班數'!$A$6:$B$65,2,0)&amp;"、"&amp;VLOOKUP(F291,'附件一之1-開班數'!$A$6:$B$65,2,0)&amp;"、"&amp;VLOOKUP(G291,'附件一之1-開班數'!$A$6:$B$65,2,0),IF(COUNT(E291:H291)=4,VLOOKUP(E291,'附件一之1-開班數'!$A$6:$B$65,2,0)&amp;"、"&amp;VLOOKUP(F291,'附件一之1-開班數'!$A$6:$B$65,2,0)&amp;"、"&amp;VLOOKUP(G291,'附件一之1-開班數'!$A$6:$B$65,2,0))&amp;"、"&amp;VLOOKUP(H291,'附件一之1-開班數'!$A$6:$B$65,2,0))))),"有班級不存在,或跳格輸入")</f>
        <v/>
      </c>
      <c r="J291" s="16"/>
      <c r="K291" s="16"/>
      <c r="L291" s="15"/>
      <c r="M291" s="15"/>
      <c r="N291" s="15"/>
      <c r="O291" s="15"/>
      <c r="P291" s="15"/>
      <c r="Q291" s="15"/>
      <c r="R291" s="179" t="str">
        <f t="shared" si="11"/>
        <v/>
      </c>
      <c r="S291" s="179" t="str">
        <f t="shared" si="10"/>
        <v/>
      </c>
    </row>
    <row r="292" spans="1:19">
      <c r="A292" s="178">
        <v>287</v>
      </c>
      <c r="B292" s="16"/>
      <c r="C292" s="16"/>
      <c r="D292" s="16"/>
      <c r="E292" s="16"/>
      <c r="F292" s="16"/>
      <c r="G292" s="16"/>
      <c r="H292" s="16"/>
      <c r="I292" s="181" t="str">
        <f>IFERROR(IF(COUNT(E292:H292)=0,"",IF(COUNT(E292:H292)=1,VLOOKUP(E292,'附件一之1-開班數'!$A$6:$B$65,2,0),IF(COUNT(E292:H292)=2,VLOOKUP(E292,'附件一之1-開班數'!$A$6:$B$65,2,0)&amp;"、"&amp;VLOOKUP(F292,'附件一之1-開班數'!$A$6:$B$65,2,0),IF(COUNT(E292:H292)=3,VLOOKUP(E292,'附件一之1-開班數'!$A$6:$B$65,2,0)&amp;"、"&amp;VLOOKUP(F292,'附件一之1-開班數'!$A$6:$B$65,2,0)&amp;"、"&amp;VLOOKUP(G292,'附件一之1-開班數'!$A$6:$B$65,2,0),IF(COUNT(E292:H292)=4,VLOOKUP(E292,'附件一之1-開班數'!$A$6:$B$65,2,0)&amp;"、"&amp;VLOOKUP(F292,'附件一之1-開班數'!$A$6:$B$65,2,0)&amp;"、"&amp;VLOOKUP(G292,'附件一之1-開班數'!$A$6:$B$65,2,0))&amp;"、"&amp;VLOOKUP(H292,'附件一之1-開班數'!$A$6:$B$65,2,0))))),"有班級不存在,或跳格輸入")</f>
        <v/>
      </c>
      <c r="J292" s="16"/>
      <c r="K292" s="16"/>
      <c r="L292" s="15"/>
      <c r="M292" s="15"/>
      <c r="N292" s="15"/>
      <c r="O292" s="15"/>
      <c r="P292" s="15"/>
      <c r="Q292" s="15"/>
      <c r="R292" s="179" t="str">
        <f t="shared" si="11"/>
        <v/>
      </c>
      <c r="S292" s="179" t="str">
        <f t="shared" si="10"/>
        <v/>
      </c>
    </row>
    <row r="293" spans="1:19">
      <c r="A293" s="178">
        <v>288</v>
      </c>
      <c r="B293" s="16"/>
      <c r="C293" s="16"/>
      <c r="D293" s="16"/>
      <c r="E293" s="16"/>
      <c r="F293" s="16"/>
      <c r="G293" s="16"/>
      <c r="H293" s="16"/>
      <c r="I293" s="181" t="str">
        <f>IFERROR(IF(COUNT(E293:H293)=0,"",IF(COUNT(E293:H293)=1,VLOOKUP(E293,'附件一之1-開班數'!$A$6:$B$65,2,0),IF(COUNT(E293:H293)=2,VLOOKUP(E293,'附件一之1-開班數'!$A$6:$B$65,2,0)&amp;"、"&amp;VLOOKUP(F293,'附件一之1-開班數'!$A$6:$B$65,2,0),IF(COUNT(E293:H293)=3,VLOOKUP(E293,'附件一之1-開班數'!$A$6:$B$65,2,0)&amp;"、"&amp;VLOOKUP(F293,'附件一之1-開班數'!$A$6:$B$65,2,0)&amp;"、"&amp;VLOOKUP(G293,'附件一之1-開班數'!$A$6:$B$65,2,0),IF(COUNT(E293:H293)=4,VLOOKUP(E293,'附件一之1-開班數'!$A$6:$B$65,2,0)&amp;"、"&amp;VLOOKUP(F293,'附件一之1-開班數'!$A$6:$B$65,2,0)&amp;"、"&amp;VLOOKUP(G293,'附件一之1-開班數'!$A$6:$B$65,2,0))&amp;"、"&amp;VLOOKUP(H293,'附件一之1-開班數'!$A$6:$B$65,2,0))))),"有班級不存在,或跳格輸入")</f>
        <v/>
      </c>
      <c r="J293" s="16"/>
      <c r="K293" s="16"/>
      <c r="L293" s="15"/>
      <c r="M293" s="15"/>
      <c r="N293" s="15"/>
      <c r="O293" s="15"/>
      <c r="P293" s="15"/>
      <c r="Q293" s="15"/>
      <c r="R293" s="179" t="str">
        <f t="shared" si="11"/>
        <v/>
      </c>
      <c r="S293" s="179" t="str">
        <f t="shared" si="10"/>
        <v/>
      </c>
    </row>
    <row r="294" spans="1:19">
      <c r="A294" s="178">
        <v>289</v>
      </c>
      <c r="B294" s="16"/>
      <c r="C294" s="16"/>
      <c r="D294" s="16"/>
      <c r="E294" s="16"/>
      <c r="F294" s="16"/>
      <c r="G294" s="16"/>
      <c r="H294" s="16"/>
      <c r="I294" s="181" t="str">
        <f>IFERROR(IF(COUNT(E294:H294)=0,"",IF(COUNT(E294:H294)=1,VLOOKUP(E294,'附件一之1-開班數'!$A$6:$B$65,2,0),IF(COUNT(E294:H294)=2,VLOOKUP(E294,'附件一之1-開班數'!$A$6:$B$65,2,0)&amp;"、"&amp;VLOOKUP(F294,'附件一之1-開班數'!$A$6:$B$65,2,0),IF(COUNT(E294:H294)=3,VLOOKUP(E294,'附件一之1-開班數'!$A$6:$B$65,2,0)&amp;"、"&amp;VLOOKUP(F294,'附件一之1-開班數'!$A$6:$B$65,2,0)&amp;"、"&amp;VLOOKUP(G294,'附件一之1-開班數'!$A$6:$B$65,2,0),IF(COUNT(E294:H294)=4,VLOOKUP(E294,'附件一之1-開班數'!$A$6:$B$65,2,0)&amp;"、"&amp;VLOOKUP(F294,'附件一之1-開班數'!$A$6:$B$65,2,0)&amp;"、"&amp;VLOOKUP(G294,'附件一之1-開班數'!$A$6:$B$65,2,0))&amp;"、"&amp;VLOOKUP(H294,'附件一之1-開班數'!$A$6:$B$65,2,0))))),"有班級不存在,或跳格輸入")</f>
        <v/>
      </c>
      <c r="J294" s="16"/>
      <c r="K294" s="16"/>
      <c r="L294" s="15"/>
      <c r="M294" s="15"/>
      <c r="N294" s="15"/>
      <c r="O294" s="15"/>
      <c r="P294" s="15"/>
      <c r="Q294" s="15"/>
      <c r="R294" s="179" t="str">
        <f t="shared" si="11"/>
        <v/>
      </c>
      <c r="S294" s="179" t="str">
        <f t="shared" si="10"/>
        <v/>
      </c>
    </row>
    <row r="295" spans="1:19">
      <c r="A295" s="178">
        <v>290</v>
      </c>
      <c r="B295" s="16"/>
      <c r="C295" s="16"/>
      <c r="D295" s="16"/>
      <c r="E295" s="16"/>
      <c r="F295" s="16"/>
      <c r="G295" s="16"/>
      <c r="H295" s="16"/>
      <c r="I295" s="181" t="str">
        <f>IFERROR(IF(COUNT(E295:H295)=0,"",IF(COUNT(E295:H295)=1,VLOOKUP(E295,'附件一之1-開班數'!$A$6:$B$65,2,0),IF(COUNT(E295:H295)=2,VLOOKUP(E295,'附件一之1-開班數'!$A$6:$B$65,2,0)&amp;"、"&amp;VLOOKUP(F295,'附件一之1-開班數'!$A$6:$B$65,2,0),IF(COUNT(E295:H295)=3,VLOOKUP(E295,'附件一之1-開班數'!$A$6:$B$65,2,0)&amp;"、"&amp;VLOOKUP(F295,'附件一之1-開班數'!$A$6:$B$65,2,0)&amp;"、"&amp;VLOOKUP(G295,'附件一之1-開班數'!$A$6:$B$65,2,0),IF(COUNT(E295:H295)=4,VLOOKUP(E295,'附件一之1-開班數'!$A$6:$B$65,2,0)&amp;"、"&amp;VLOOKUP(F295,'附件一之1-開班數'!$A$6:$B$65,2,0)&amp;"、"&amp;VLOOKUP(G295,'附件一之1-開班數'!$A$6:$B$65,2,0))&amp;"、"&amp;VLOOKUP(H295,'附件一之1-開班數'!$A$6:$B$65,2,0))))),"有班級不存在,或跳格輸入")</f>
        <v/>
      </c>
      <c r="J295" s="16"/>
      <c r="K295" s="16"/>
      <c r="L295" s="15"/>
      <c r="M295" s="15"/>
      <c r="N295" s="15"/>
      <c r="O295" s="15"/>
      <c r="P295" s="15"/>
      <c r="Q295" s="15"/>
      <c r="R295" s="179" t="str">
        <f t="shared" si="11"/>
        <v/>
      </c>
      <c r="S295" s="179" t="str">
        <f t="shared" si="10"/>
        <v/>
      </c>
    </row>
    <row r="296" spans="1:19">
      <c r="A296" s="178">
        <v>291</v>
      </c>
      <c r="B296" s="16"/>
      <c r="C296" s="16"/>
      <c r="D296" s="16"/>
      <c r="E296" s="16"/>
      <c r="F296" s="16"/>
      <c r="G296" s="16"/>
      <c r="H296" s="16"/>
      <c r="I296" s="181" t="str">
        <f>IFERROR(IF(COUNT(E296:H296)=0,"",IF(COUNT(E296:H296)=1,VLOOKUP(E296,'附件一之1-開班數'!$A$6:$B$65,2,0),IF(COUNT(E296:H296)=2,VLOOKUP(E296,'附件一之1-開班數'!$A$6:$B$65,2,0)&amp;"、"&amp;VLOOKUP(F296,'附件一之1-開班數'!$A$6:$B$65,2,0),IF(COUNT(E296:H296)=3,VLOOKUP(E296,'附件一之1-開班數'!$A$6:$B$65,2,0)&amp;"、"&amp;VLOOKUP(F296,'附件一之1-開班數'!$A$6:$B$65,2,0)&amp;"、"&amp;VLOOKUP(G296,'附件一之1-開班數'!$A$6:$B$65,2,0),IF(COUNT(E296:H296)=4,VLOOKUP(E296,'附件一之1-開班數'!$A$6:$B$65,2,0)&amp;"、"&amp;VLOOKUP(F296,'附件一之1-開班數'!$A$6:$B$65,2,0)&amp;"、"&amp;VLOOKUP(G296,'附件一之1-開班數'!$A$6:$B$65,2,0))&amp;"、"&amp;VLOOKUP(H296,'附件一之1-開班數'!$A$6:$B$65,2,0))))),"有班級不存在,或跳格輸入")</f>
        <v/>
      </c>
      <c r="J296" s="16"/>
      <c r="K296" s="16"/>
      <c r="L296" s="15"/>
      <c r="M296" s="15"/>
      <c r="N296" s="15"/>
      <c r="O296" s="15"/>
      <c r="P296" s="15"/>
      <c r="Q296" s="15"/>
      <c r="R296" s="179" t="str">
        <f t="shared" si="11"/>
        <v/>
      </c>
      <c r="S296" s="179" t="str">
        <f t="shared" si="10"/>
        <v/>
      </c>
    </row>
    <row r="297" spans="1:19">
      <c r="A297" s="178">
        <v>292</v>
      </c>
      <c r="B297" s="16"/>
      <c r="C297" s="16"/>
      <c r="D297" s="16"/>
      <c r="E297" s="16"/>
      <c r="F297" s="16"/>
      <c r="G297" s="16"/>
      <c r="H297" s="16"/>
      <c r="I297" s="181" t="str">
        <f>IFERROR(IF(COUNT(E297:H297)=0,"",IF(COUNT(E297:H297)=1,VLOOKUP(E297,'附件一之1-開班數'!$A$6:$B$65,2,0),IF(COUNT(E297:H297)=2,VLOOKUP(E297,'附件一之1-開班數'!$A$6:$B$65,2,0)&amp;"、"&amp;VLOOKUP(F297,'附件一之1-開班數'!$A$6:$B$65,2,0),IF(COUNT(E297:H297)=3,VLOOKUP(E297,'附件一之1-開班數'!$A$6:$B$65,2,0)&amp;"、"&amp;VLOOKUP(F297,'附件一之1-開班數'!$A$6:$B$65,2,0)&amp;"、"&amp;VLOOKUP(G297,'附件一之1-開班數'!$A$6:$B$65,2,0),IF(COUNT(E297:H297)=4,VLOOKUP(E297,'附件一之1-開班數'!$A$6:$B$65,2,0)&amp;"、"&amp;VLOOKUP(F297,'附件一之1-開班數'!$A$6:$B$65,2,0)&amp;"、"&amp;VLOOKUP(G297,'附件一之1-開班數'!$A$6:$B$65,2,0))&amp;"、"&amp;VLOOKUP(H297,'附件一之1-開班數'!$A$6:$B$65,2,0))))),"有班級不存在,或跳格輸入")</f>
        <v/>
      </c>
      <c r="J297" s="16"/>
      <c r="K297" s="16"/>
      <c r="L297" s="15"/>
      <c r="M297" s="15"/>
      <c r="N297" s="15"/>
      <c r="O297" s="15"/>
      <c r="P297" s="15"/>
      <c r="Q297" s="15"/>
      <c r="R297" s="179" t="str">
        <f t="shared" si="11"/>
        <v/>
      </c>
      <c r="S297" s="179" t="str">
        <f t="shared" si="10"/>
        <v/>
      </c>
    </row>
    <row r="298" spans="1:19">
      <c r="A298" s="178">
        <v>293</v>
      </c>
      <c r="B298" s="16"/>
      <c r="C298" s="16"/>
      <c r="D298" s="16"/>
      <c r="E298" s="16"/>
      <c r="F298" s="16"/>
      <c r="G298" s="16"/>
      <c r="H298" s="16"/>
      <c r="I298" s="181" t="str">
        <f>IFERROR(IF(COUNT(E298:H298)=0,"",IF(COUNT(E298:H298)=1,VLOOKUP(E298,'附件一之1-開班數'!$A$6:$B$65,2,0),IF(COUNT(E298:H298)=2,VLOOKUP(E298,'附件一之1-開班數'!$A$6:$B$65,2,0)&amp;"、"&amp;VLOOKUP(F298,'附件一之1-開班數'!$A$6:$B$65,2,0),IF(COUNT(E298:H298)=3,VLOOKUP(E298,'附件一之1-開班數'!$A$6:$B$65,2,0)&amp;"、"&amp;VLOOKUP(F298,'附件一之1-開班數'!$A$6:$B$65,2,0)&amp;"、"&amp;VLOOKUP(G298,'附件一之1-開班數'!$A$6:$B$65,2,0),IF(COUNT(E298:H298)=4,VLOOKUP(E298,'附件一之1-開班數'!$A$6:$B$65,2,0)&amp;"、"&amp;VLOOKUP(F298,'附件一之1-開班數'!$A$6:$B$65,2,0)&amp;"、"&amp;VLOOKUP(G298,'附件一之1-開班數'!$A$6:$B$65,2,0))&amp;"、"&amp;VLOOKUP(H298,'附件一之1-開班數'!$A$6:$B$65,2,0))))),"有班級不存在,或跳格輸入")</f>
        <v/>
      </c>
      <c r="J298" s="16"/>
      <c r="K298" s="16"/>
      <c r="L298" s="15"/>
      <c r="M298" s="15"/>
      <c r="N298" s="15"/>
      <c r="O298" s="15"/>
      <c r="P298" s="15"/>
      <c r="Q298" s="15"/>
      <c r="R298" s="179" t="str">
        <f t="shared" si="11"/>
        <v/>
      </c>
      <c r="S298" s="179" t="str">
        <f t="shared" si="10"/>
        <v/>
      </c>
    </row>
    <row r="299" spans="1:19">
      <c r="A299" s="178">
        <v>294</v>
      </c>
      <c r="B299" s="16"/>
      <c r="C299" s="16"/>
      <c r="D299" s="16"/>
      <c r="E299" s="16"/>
      <c r="F299" s="16"/>
      <c r="G299" s="16"/>
      <c r="H299" s="16"/>
      <c r="I299" s="181" t="str">
        <f>IFERROR(IF(COUNT(E299:H299)=0,"",IF(COUNT(E299:H299)=1,VLOOKUP(E299,'附件一之1-開班數'!$A$6:$B$65,2,0),IF(COUNT(E299:H299)=2,VLOOKUP(E299,'附件一之1-開班數'!$A$6:$B$65,2,0)&amp;"、"&amp;VLOOKUP(F299,'附件一之1-開班數'!$A$6:$B$65,2,0),IF(COUNT(E299:H299)=3,VLOOKUP(E299,'附件一之1-開班數'!$A$6:$B$65,2,0)&amp;"、"&amp;VLOOKUP(F299,'附件一之1-開班數'!$A$6:$B$65,2,0)&amp;"、"&amp;VLOOKUP(G299,'附件一之1-開班數'!$A$6:$B$65,2,0),IF(COUNT(E299:H299)=4,VLOOKUP(E299,'附件一之1-開班數'!$A$6:$B$65,2,0)&amp;"、"&amp;VLOOKUP(F299,'附件一之1-開班數'!$A$6:$B$65,2,0)&amp;"、"&amp;VLOOKUP(G299,'附件一之1-開班數'!$A$6:$B$65,2,0))&amp;"、"&amp;VLOOKUP(H299,'附件一之1-開班數'!$A$6:$B$65,2,0))))),"有班級不存在,或跳格輸入")</f>
        <v/>
      </c>
      <c r="J299" s="16"/>
      <c r="K299" s="16"/>
      <c r="L299" s="15"/>
      <c r="M299" s="15"/>
      <c r="N299" s="15"/>
      <c r="O299" s="15"/>
      <c r="P299" s="15"/>
      <c r="Q299" s="15"/>
      <c r="R299" s="179" t="str">
        <f t="shared" si="11"/>
        <v/>
      </c>
      <c r="S299" s="179" t="str">
        <f t="shared" si="10"/>
        <v/>
      </c>
    </row>
    <row r="300" spans="1:19">
      <c r="A300" s="178">
        <v>295</v>
      </c>
      <c r="B300" s="16"/>
      <c r="C300" s="16"/>
      <c r="D300" s="16"/>
      <c r="E300" s="16"/>
      <c r="F300" s="16"/>
      <c r="G300" s="16"/>
      <c r="H300" s="16"/>
      <c r="I300" s="181" t="str">
        <f>IFERROR(IF(COUNT(E300:H300)=0,"",IF(COUNT(E300:H300)=1,VLOOKUP(E300,'附件一之1-開班數'!$A$6:$B$65,2,0),IF(COUNT(E300:H300)=2,VLOOKUP(E300,'附件一之1-開班數'!$A$6:$B$65,2,0)&amp;"、"&amp;VLOOKUP(F300,'附件一之1-開班數'!$A$6:$B$65,2,0),IF(COUNT(E300:H300)=3,VLOOKUP(E300,'附件一之1-開班數'!$A$6:$B$65,2,0)&amp;"、"&amp;VLOOKUP(F300,'附件一之1-開班數'!$A$6:$B$65,2,0)&amp;"、"&amp;VLOOKUP(G300,'附件一之1-開班數'!$A$6:$B$65,2,0),IF(COUNT(E300:H300)=4,VLOOKUP(E300,'附件一之1-開班數'!$A$6:$B$65,2,0)&amp;"、"&amp;VLOOKUP(F300,'附件一之1-開班數'!$A$6:$B$65,2,0)&amp;"、"&amp;VLOOKUP(G300,'附件一之1-開班數'!$A$6:$B$65,2,0))&amp;"、"&amp;VLOOKUP(H300,'附件一之1-開班數'!$A$6:$B$65,2,0))))),"有班級不存在,或跳格輸入")</f>
        <v/>
      </c>
      <c r="J300" s="16"/>
      <c r="K300" s="16"/>
      <c r="L300" s="15"/>
      <c r="M300" s="15"/>
      <c r="N300" s="15"/>
      <c r="O300" s="15"/>
      <c r="P300" s="15"/>
      <c r="Q300" s="15"/>
      <c r="R300" s="179" t="str">
        <f t="shared" si="11"/>
        <v/>
      </c>
      <c r="S300" s="179" t="str">
        <f t="shared" si="10"/>
        <v/>
      </c>
    </row>
    <row r="301" spans="1:19">
      <c r="A301" s="178">
        <v>296</v>
      </c>
      <c r="B301" s="16"/>
      <c r="C301" s="16"/>
      <c r="D301" s="16"/>
      <c r="E301" s="16"/>
      <c r="F301" s="16"/>
      <c r="G301" s="16"/>
      <c r="H301" s="16"/>
      <c r="I301" s="181" t="str">
        <f>IFERROR(IF(COUNT(E301:H301)=0,"",IF(COUNT(E301:H301)=1,VLOOKUP(E301,'附件一之1-開班數'!$A$6:$B$65,2,0),IF(COUNT(E301:H301)=2,VLOOKUP(E301,'附件一之1-開班數'!$A$6:$B$65,2,0)&amp;"、"&amp;VLOOKUP(F301,'附件一之1-開班數'!$A$6:$B$65,2,0),IF(COUNT(E301:H301)=3,VLOOKUP(E301,'附件一之1-開班數'!$A$6:$B$65,2,0)&amp;"、"&amp;VLOOKUP(F301,'附件一之1-開班數'!$A$6:$B$65,2,0)&amp;"、"&amp;VLOOKUP(G301,'附件一之1-開班數'!$A$6:$B$65,2,0),IF(COUNT(E301:H301)=4,VLOOKUP(E301,'附件一之1-開班數'!$A$6:$B$65,2,0)&amp;"、"&amp;VLOOKUP(F301,'附件一之1-開班數'!$A$6:$B$65,2,0)&amp;"、"&amp;VLOOKUP(G301,'附件一之1-開班數'!$A$6:$B$65,2,0))&amp;"、"&amp;VLOOKUP(H301,'附件一之1-開班數'!$A$6:$B$65,2,0))))),"有班級不存在,或跳格輸入")</f>
        <v/>
      </c>
      <c r="J301" s="16"/>
      <c r="K301" s="16"/>
      <c r="L301" s="15"/>
      <c r="M301" s="15"/>
      <c r="N301" s="15"/>
      <c r="O301" s="15"/>
      <c r="P301" s="15"/>
      <c r="Q301" s="15"/>
      <c r="R301" s="179" t="str">
        <f t="shared" si="11"/>
        <v/>
      </c>
      <c r="S301" s="179" t="str">
        <f t="shared" si="10"/>
        <v/>
      </c>
    </row>
    <row r="302" spans="1:19">
      <c r="A302" s="178">
        <v>297</v>
      </c>
      <c r="B302" s="16"/>
      <c r="C302" s="16"/>
      <c r="D302" s="16"/>
      <c r="E302" s="16"/>
      <c r="F302" s="16"/>
      <c r="G302" s="16"/>
      <c r="H302" s="16"/>
      <c r="I302" s="181" t="str">
        <f>IFERROR(IF(COUNT(E302:H302)=0,"",IF(COUNT(E302:H302)=1,VLOOKUP(E302,'附件一之1-開班數'!$A$6:$B$65,2,0),IF(COUNT(E302:H302)=2,VLOOKUP(E302,'附件一之1-開班數'!$A$6:$B$65,2,0)&amp;"、"&amp;VLOOKUP(F302,'附件一之1-開班數'!$A$6:$B$65,2,0),IF(COUNT(E302:H302)=3,VLOOKUP(E302,'附件一之1-開班數'!$A$6:$B$65,2,0)&amp;"、"&amp;VLOOKUP(F302,'附件一之1-開班數'!$A$6:$B$65,2,0)&amp;"、"&amp;VLOOKUP(G302,'附件一之1-開班數'!$A$6:$B$65,2,0),IF(COUNT(E302:H302)=4,VLOOKUP(E302,'附件一之1-開班數'!$A$6:$B$65,2,0)&amp;"、"&amp;VLOOKUP(F302,'附件一之1-開班數'!$A$6:$B$65,2,0)&amp;"、"&amp;VLOOKUP(G302,'附件一之1-開班數'!$A$6:$B$65,2,0))&amp;"、"&amp;VLOOKUP(H302,'附件一之1-開班數'!$A$6:$B$65,2,0))))),"有班級不存在,或跳格輸入")</f>
        <v/>
      </c>
      <c r="J302" s="16"/>
      <c r="K302" s="16"/>
      <c r="L302" s="15"/>
      <c r="M302" s="15"/>
      <c r="N302" s="15"/>
      <c r="O302" s="15"/>
      <c r="P302" s="15"/>
      <c r="Q302" s="15"/>
      <c r="R302" s="179" t="str">
        <f t="shared" si="11"/>
        <v/>
      </c>
      <c r="S302" s="179" t="str">
        <f t="shared" si="10"/>
        <v/>
      </c>
    </row>
    <row r="303" spans="1:19">
      <c r="A303" s="178">
        <v>298</v>
      </c>
      <c r="B303" s="16"/>
      <c r="C303" s="16"/>
      <c r="D303" s="16"/>
      <c r="E303" s="16"/>
      <c r="F303" s="16"/>
      <c r="G303" s="16"/>
      <c r="H303" s="16"/>
      <c r="I303" s="181" t="str">
        <f>IFERROR(IF(COUNT(E303:H303)=0,"",IF(COUNT(E303:H303)=1,VLOOKUP(E303,'附件一之1-開班數'!$A$6:$B$65,2,0),IF(COUNT(E303:H303)=2,VLOOKUP(E303,'附件一之1-開班數'!$A$6:$B$65,2,0)&amp;"、"&amp;VLOOKUP(F303,'附件一之1-開班數'!$A$6:$B$65,2,0),IF(COUNT(E303:H303)=3,VLOOKUP(E303,'附件一之1-開班數'!$A$6:$B$65,2,0)&amp;"、"&amp;VLOOKUP(F303,'附件一之1-開班數'!$A$6:$B$65,2,0)&amp;"、"&amp;VLOOKUP(G303,'附件一之1-開班數'!$A$6:$B$65,2,0),IF(COUNT(E303:H303)=4,VLOOKUP(E303,'附件一之1-開班數'!$A$6:$B$65,2,0)&amp;"、"&amp;VLOOKUP(F303,'附件一之1-開班數'!$A$6:$B$65,2,0)&amp;"、"&amp;VLOOKUP(G303,'附件一之1-開班數'!$A$6:$B$65,2,0))&amp;"、"&amp;VLOOKUP(H303,'附件一之1-開班數'!$A$6:$B$65,2,0))))),"有班級不存在,或跳格輸入")</f>
        <v/>
      </c>
      <c r="J303" s="16"/>
      <c r="K303" s="16"/>
      <c r="L303" s="15"/>
      <c r="M303" s="15"/>
      <c r="N303" s="15"/>
      <c r="O303" s="15"/>
      <c r="P303" s="15"/>
      <c r="Q303" s="15"/>
      <c r="R303" s="179" t="str">
        <f t="shared" si="11"/>
        <v/>
      </c>
      <c r="S303" s="179" t="str">
        <f t="shared" si="10"/>
        <v/>
      </c>
    </row>
    <row r="304" spans="1:19">
      <c r="A304" s="178">
        <v>299</v>
      </c>
      <c r="B304" s="16"/>
      <c r="C304" s="16"/>
      <c r="D304" s="16"/>
      <c r="E304" s="16"/>
      <c r="F304" s="16"/>
      <c r="G304" s="16"/>
      <c r="H304" s="16"/>
      <c r="I304" s="181" t="str">
        <f>IFERROR(IF(COUNT(E304:H304)=0,"",IF(COUNT(E304:H304)=1,VLOOKUP(E304,'附件一之1-開班數'!$A$6:$B$65,2,0),IF(COUNT(E304:H304)=2,VLOOKUP(E304,'附件一之1-開班數'!$A$6:$B$65,2,0)&amp;"、"&amp;VLOOKUP(F304,'附件一之1-開班數'!$A$6:$B$65,2,0),IF(COUNT(E304:H304)=3,VLOOKUP(E304,'附件一之1-開班數'!$A$6:$B$65,2,0)&amp;"、"&amp;VLOOKUP(F304,'附件一之1-開班數'!$A$6:$B$65,2,0)&amp;"、"&amp;VLOOKUP(G304,'附件一之1-開班數'!$A$6:$B$65,2,0),IF(COUNT(E304:H304)=4,VLOOKUP(E304,'附件一之1-開班數'!$A$6:$B$65,2,0)&amp;"、"&amp;VLOOKUP(F304,'附件一之1-開班數'!$A$6:$B$65,2,0)&amp;"、"&amp;VLOOKUP(G304,'附件一之1-開班數'!$A$6:$B$65,2,0))&amp;"、"&amp;VLOOKUP(H304,'附件一之1-開班數'!$A$6:$B$65,2,0))))),"有班級不存在,或跳格輸入")</f>
        <v/>
      </c>
      <c r="J304" s="16"/>
      <c r="K304" s="16"/>
      <c r="L304" s="15"/>
      <c r="M304" s="15"/>
      <c r="N304" s="15"/>
      <c r="O304" s="15"/>
      <c r="P304" s="15"/>
      <c r="Q304" s="15"/>
      <c r="R304" s="179" t="str">
        <f t="shared" si="11"/>
        <v/>
      </c>
      <c r="S304" s="179" t="str">
        <f t="shared" si="10"/>
        <v/>
      </c>
    </row>
    <row r="305" spans="1:19">
      <c r="A305" s="178">
        <v>300</v>
      </c>
      <c r="B305" s="16"/>
      <c r="C305" s="16"/>
      <c r="D305" s="16"/>
      <c r="E305" s="16"/>
      <c r="F305" s="16"/>
      <c r="G305" s="16"/>
      <c r="H305" s="16"/>
      <c r="I305" s="181" t="str">
        <f>IFERROR(IF(COUNT(E305:H305)=0,"",IF(COUNT(E305:H305)=1,VLOOKUP(E305,'附件一之1-開班數'!$A$6:$B$65,2,0),IF(COUNT(E305:H305)=2,VLOOKUP(E305,'附件一之1-開班數'!$A$6:$B$65,2,0)&amp;"、"&amp;VLOOKUP(F305,'附件一之1-開班數'!$A$6:$B$65,2,0),IF(COUNT(E305:H305)=3,VLOOKUP(E305,'附件一之1-開班數'!$A$6:$B$65,2,0)&amp;"、"&amp;VLOOKUP(F305,'附件一之1-開班數'!$A$6:$B$65,2,0)&amp;"、"&amp;VLOOKUP(G305,'附件一之1-開班數'!$A$6:$B$65,2,0),IF(COUNT(E305:H305)=4,VLOOKUP(E305,'附件一之1-開班數'!$A$6:$B$65,2,0)&amp;"、"&amp;VLOOKUP(F305,'附件一之1-開班數'!$A$6:$B$65,2,0)&amp;"、"&amp;VLOOKUP(G305,'附件一之1-開班數'!$A$6:$B$65,2,0))&amp;"、"&amp;VLOOKUP(H305,'附件一之1-開班數'!$A$6:$B$65,2,0))))),"有班級不存在,或跳格輸入")</f>
        <v/>
      </c>
      <c r="J305" s="16"/>
      <c r="K305" s="16"/>
      <c r="L305" s="15"/>
      <c r="M305" s="15"/>
      <c r="N305" s="15"/>
      <c r="O305" s="15"/>
      <c r="P305" s="15"/>
      <c r="Q305" s="15"/>
      <c r="R305" s="179" t="str">
        <f t="shared" si="11"/>
        <v/>
      </c>
      <c r="S305" s="179" t="str">
        <f t="shared" si="10"/>
        <v/>
      </c>
    </row>
    <row r="306" spans="1:19">
      <c r="A306" s="178">
        <v>301</v>
      </c>
      <c r="B306" s="16"/>
      <c r="C306" s="16"/>
      <c r="D306" s="16"/>
      <c r="E306" s="16"/>
      <c r="F306" s="16"/>
      <c r="G306" s="16"/>
      <c r="H306" s="16"/>
      <c r="I306" s="181" t="str">
        <f>IFERROR(IF(COUNT(E306:H306)=0,"",IF(COUNT(E306:H306)=1,VLOOKUP(E306,'附件一之1-開班數'!$A$6:$B$65,2,0),IF(COUNT(E306:H306)=2,VLOOKUP(E306,'附件一之1-開班數'!$A$6:$B$65,2,0)&amp;"、"&amp;VLOOKUP(F306,'附件一之1-開班數'!$A$6:$B$65,2,0),IF(COUNT(E306:H306)=3,VLOOKUP(E306,'附件一之1-開班數'!$A$6:$B$65,2,0)&amp;"、"&amp;VLOOKUP(F306,'附件一之1-開班數'!$A$6:$B$65,2,0)&amp;"、"&amp;VLOOKUP(G306,'附件一之1-開班數'!$A$6:$B$65,2,0),IF(COUNT(E306:H306)=4,VLOOKUP(E306,'附件一之1-開班數'!$A$6:$B$65,2,0)&amp;"、"&amp;VLOOKUP(F306,'附件一之1-開班數'!$A$6:$B$65,2,0)&amp;"、"&amp;VLOOKUP(G306,'附件一之1-開班數'!$A$6:$B$65,2,0))&amp;"、"&amp;VLOOKUP(H306,'附件一之1-開班數'!$A$6:$B$65,2,0))))),"有班級不存在,或跳格輸入")</f>
        <v/>
      </c>
      <c r="J306" s="16"/>
      <c r="K306" s="16"/>
      <c r="L306" s="15"/>
      <c r="M306" s="15"/>
      <c r="N306" s="15"/>
      <c r="O306" s="15"/>
      <c r="P306" s="15"/>
      <c r="Q306" s="15"/>
      <c r="R306" s="179" t="str">
        <f t="shared" si="11"/>
        <v/>
      </c>
      <c r="S306" s="179" t="str">
        <f t="shared" si="10"/>
        <v/>
      </c>
    </row>
    <row r="307" spans="1:19">
      <c r="A307" s="178">
        <v>302</v>
      </c>
      <c r="B307" s="16"/>
      <c r="C307" s="16"/>
      <c r="D307" s="16"/>
      <c r="E307" s="16"/>
      <c r="F307" s="16"/>
      <c r="G307" s="16"/>
      <c r="H307" s="16"/>
      <c r="I307" s="181" t="str">
        <f>IFERROR(IF(COUNT(E307:H307)=0,"",IF(COUNT(E307:H307)=1,VLOOKUP(E307,'附件一之1-開班數'!$A$6:$B$65,2,0),IF(COUNT(E307:H307)=2,VLOOKUP(E307,'附件一之1-開班數'!$A$6:$B$65,2,0)&amp;"、"&amp;VLOOKUP(F307,'附件一之1-開班數'!$A$6:$B$65,2,0),IF(COUNT(E307:H307)=3,VLOOKUP(E307,'附件一之1-開班數'!$A$6:$B$65,2,0)&amp;"、"&amp;VLOOKUP(F307,'附件一之1-開班數'!$A$6:$B$65,2,0)&amp;"、"&amp;VLOOKUP(G307,'附件一之1-開班數'!$A$6:$B$65,2,0),IF(COUNT(E307:H307)=4,VLOOKUP(E307,'附件一之1-開班數'!$A$6:$B$65,2,0)&amp;"、"&amp;VLOOKUP(F307,'附件一之1-開班數'!$A$6:$B$65,2,0)&amp;"、"&amp;VLOOKUP(G307,'附件一之1-開班數'!$A$6:$B$65,2,0))&amp;"、"&amp;VLOOKUP(H307,'附件一之1-開班數'!$A$6:$B$65,2,0))))),"有班級不存在,或跳格輸入")</f>
        <v/>
      </c>
      <c r="J307" s="16"/>
      <c r="K307" s="16"/>
      <c r="L307" s="15"/>
      <c r="M307" s="15"/>
      <c r="N307" s="15"/>
      <c r="O307" s="15"/>
      <c r="P307" s="15"/>
      <c r="Q307" s="15"/>
      <c r="R307" s="179" t="str">
        <f t="shared" si="11"/>
        <v/>
      </c>
      <c r="S307" s="179" t="str">
        <f t="shared" si="10"/>
        <v/>
      </c>
    </row>
    <row r="308" spans="1:19">
      <c r="A308" s="178">
        <v>303</v>
      </c>
      <c r="B308" s="16"/>
      <c r="C308" s="16"/>
      <c r="D308" s="16"/>
      <c r="E308" s="16"/>
      <c r="F308" s="16"/>
      <c r="G308" s="16"/>
      <c r="H308" s="16"/>
      <c r="I308" s="181" t="str">
        <f>IFERROR(IF(COUNT(E308:H308)=0,"",IF(COUNT(E308:H308)=1,VLOOKUP(E308,'附件一之1-開班數'!$A$6:$B$65,2,0),IF(COUNT(E308:H308)=2,VLOOKUP(E308,'附件一之1-開班數'!$A$6:$B$65,2,0)&amp;"、"&amp;VLOOKUP(F308,'附件一之1-開班數'!$A$6:$B$65,2,0),IF(COUNT(E308:H308)=3,VLOOKUP(E308,'附件一之1-開班數'!$A$6:$B$65,2,0)&amp;"、"&amp;VLOOKUP(F308,'附件一之1-開班數'!$A$6:$B$65,2,0)&amp;"、"&amp;VLOOKUP(G308,'附件一之1-開班數'!$A$6:$B$65,2,0),IF(COUNT(E308:H308)=4,VLOOKUP(E308,'附件一之1-開班數'!$A$6:$B$65,2,0)&amp;"、"&amp;VLOOKUP(F308,'附件一之1-開班數'!$A$6:$B$65,2,0)&amp;"、"&amp;VLOOKUP(G308,'附件一之1-開班數'!$A$6:$B$65,2,0))&amp;"、"&amp;VLOOKUP(H308,'附件一之1-開班數'!$A$6:$B$65,2,0))))),"有班級不存在,或跳格輸入")</f>
        <v/>
      </c>
      <c r="J308" s="16"/>
      <c r="K308" s="16"/>
      <c r="L308" s="15"/>
      <c r="M308" s="15"/>
      <c r="N308" s="15"/>
      <c r="O308" s="15"/>
      <c r="P308" s="15"/>
      <c r="Q308" s="15"/>
      <c r="R308" s="179" t="str">
        <f t="shared" si="11"/>
        <v/>
      </c>
      <c r="S308" s="179" t="str">
        <f t="shared" si="10"/>
        <v/>
      </c>
    </row>
    <row r="309" spans="1:19">
      <c r="A309" s="178">
        <v>304</v>
      </c>
      <c r="B309" s="16"/>
      <c r="C309" s="16"/>
      <c r="D309" s="16"/>
      <c r="E309" s="16"/>
      <c r="F309" s="16"/>
      <c r="G309" s="16"/>
      <c r="H309" s="16"/>
      <c r="I309" s="181" t="str">
        <f>IFERROR(IF(COUNT(E309:H309)=0,"",IF(COUNT(E309:H309)=1,VLOOKUP(E309,'附件一之1-開班數'!$A$6:$B$65,2,0),IF(COUNT(E309:H309)=2,VLOOKUP(E309,'附件一之1-開班數'!$A$6:$B$65,2,0)&amp;"、"&amp;VLOOKUP(F309,'附件一之1-開班數'!$A$6:$B$65,2,0),IF(COUNT(E309:H309)=3,VLOOKUP(E309,'附件一之1-開班數'!$A$6:$B$65,2,0)&amp;"、"&amp;VLOOKUP(F309,'附件一之1-開班數'!$A$6:$B$65,2,0)&amp;"、"&amp;VLOOKUP(G309,'附件一之1-開班數'!$A$6:$B$65,2,0),IF(COUNT(E309:H309)=4,VLOOKUP(E309,'附件一之1-開班數'!$A$6:$B$65,2,0)&amp;"、"&amp;VLOOKUP(F309,'附件一之1-開班數'!$A$6:$B$65,2,0)&amp;"、"&amp;VLOOKUP(G309,'附件一之1-開班數'!$A$6:$B$65,2,0))&amp;"、"&amp;VLOOKUP(H309,'附件一之1-開班數'!$A$6:$B$65,2,0))))),"有班級不存在,或跳格輸入")</f>
        <v/>
      </c>
      <c r="J309" s="16"/>
      <c r="K309" s="16"/>
      <c r="L309" s="15"/>
      <c r="M309" s="15"/>
      <c r="N309" s="15"/>
      <c r="O309" s="15"/>
      <c r="P309" s="15"/>
      <c r="Q309" s="15"/>
      <c r="R309" s="179" t="str">
        <f t="shared" si="11"/>
        <v/>
      </c>
      <c r="S309" s="179" t="str">
        <f t="shared" si="10"/>
        <v/>
      </c>
    </row>
    <row r="310" spans="1:19">
      <c r="A310" s="178">
        <v>305</v>
      </c>
      <c r="B310" s="16"/>
      <c r="C310" s="16"/>
      <c r="D310" s="16"/>
      <c r="E310" s="16"/>
      <c r="F310" s="16"/>
      <c r="G310" s="16"/>
      <c r="H310" s="16"/>
      <c r="I310" s="181" t="str">
        <f>IFERROR(IF(COUNT(E310:H310)=0,"",IF(COUNT(E310:H310)=1,VLOOKUP(E310,'附件一之1-開班數'!$A$6:$B$65,2,0),IF(COUNT(E310:H310)=2,VLOOKUP(E310,'附件一之1-開班數'!$A$6:$B$65,2,0)&amp;"、"&amp;VLOOKUP(F310,'附件一之1-開班數'!$A$6:$B$65,2,0),IF(COUNT(E310:H310)=3,VLOOKUP(E310,'附件一之1-開班數'!$A$6:$B$65,2,0)&amp;"、"&amp;VLOOKUP(F310,'附件一之1-開班數'!$A$6:$B$65,2,0)&amp;"、"&amp;VLOOKUP(G310,'附件一之1-開班數'!$A$6:$B$65,2,0),IF(COUNT(E310:H310)=4,VLOOKUP(E310,'附件一之1-開班數'!$A$6:$B$65,2,0)&amp;"、"&amp;VLOOKUP(F310,'附件一之1-開班數'!$A$6:$B$65,2,0)&amp;"、"&amp;VLOOKUP(G310,'附件一之1-開班數'!$A$6:$B$65,2,0))&amp;"、"&amp;VLOOKUP(H310,'附件一之1-開班數'!$A$6:$B$65,2,0))))),"有班級不存在,或跳格輸入")</f>
        <v/>
      </c>
      <c r="J310" s="16"/>
      <c r="K310" s="16"/>
      <c r="L310" s="15"/>
      <c r="M310" s="15"/>
      <c r="N310" s="15"/>
      <c r="O310" s="15"/>
      <c r="P310" s="15"/>
      <c r="Q310" s="15"/>
      <c r="R310" s="179" t="str">
        <f t="shared" si="11"/>
        <v/>
      </c>
      <c r="S310" s="179" t="str">
        <f t="shared" si="10"/>
        <v/>
      </c>
    </row>
    <row r="311" spans="1:19">
      <c r="A311" s="178">
        <v>306</v>
      </c>
      <c r="B311" s="16"/>
      <c r="C311" s="16"/>
      <c r="D311" s="16"/>
      <c r="E311" s="16"/>
      <c r="F311" s="16"/>
      <c r="G311" s="16"/>
      <c r="H311" s="16"/>
      <c r="I311" s="181" t="str">
        <f>IFERROR(IF(COUNT(E311:H311)=0,"",IF(COUNT(E311:H311)=1,VLOOKUP(E311,'附件一之1-開班數'!$A$6:$B$65,2,0),IF(COUNT(E311:H311)=2,VLOOKUP(E311,'附件一之1-開班數'!$A$6:$B$65,2,0)&amp;"、"&amp;VLOOKUP(F311,'附件一之1-開班數'!$A$6:$B$65,2,0),IF(COUNT(E311:H311)=3,VLOOKUP(E311,'附件一之1-開班數'!$A$6:$B$65,2,0)&amp;"、"&amp;VLOOKUP(F311,'附件一之1-開班數'!$A$6:$B$65,2,0)&amp;"、"&amp;VLOOKUP(G311,'附件一之1-開班數'!$A$6:$B$65,2,0),IF(COUNT(E311:H311)=4,VLOOKUP(E311,'附件一之1-開班數'!$A$6:$B$65,2,0)&amp;"、"&amp;VLOOKUP(F311,'附件一之1-開班數'!$A$6:$B$65,2,0)&amp;"、"&amp;VLOOKUP(G311,'附件一之1-開班數'!$A$6:$B$65,2,0))&amp;"、"&amp;VLOOKUP(H311,'附件一之1-開班數'!$A$6:$B$65,2,0))))),"有班級不存在,或跳格輸入")</f>
        <v/>
      </c>
      <c r="J311" s="16"/>
      <c r="K311" s="16"/>
      <c r="L311" s="15"/>
      <c r="M311" s="15"/>
      <c r="N311" s="15"/>
      <c r="O311" s="15"/>
      <c r="P311" s="15"/>
      <c r="Q311" s="15"/>
      <c r="R311" s="179" t="str">
        <f t="shared" si="11"/>
        <v/>
      </c>
      <c r="S311" s="179" t="str">
        <f t="shared" si="10"/>
        <v/>
      </c>
    </row>
    <row r="312" spans="1:19">
      <c r="A312" s="178">
        <v>307</v>
      </c>
      <c r="B312" s="16"/>
      <c r="C312" s="16"/>
      <c r="D312" s="16"/>
      <c r="E312" s="16"/>
      <c r="F312" s="16"/>
      <c r="G312" s="16"/>
      <c r="H312" s="16"/>
      <c r="I312" s="181" t="str">
        <f>IFERROR(IF(COUNT(E312:H312)=0,"",IF(COUNT(E312:H312)=1,VLOOKUP(E312,'附件一之1-開班數'!$A$6:$B$65,2,0),IF(COUNT(E312:H312)=2,VLOOKUP(E312,'附件一之1-開班數'!$A$6:$B$65,2,0)&amp;"、"&amp;VLOOKUP(F312,'附件一之1-開班數'!$A$6:$B$65,2,0),IF(COUNT(E312:H312)=3,VLOOKUP(E312,'附件一之1-開班數'!$A$6:$B$65,2,0)&amp;"、"&amp;VLOOKUP(F312,'附件一之1-開班數'!$A$6:$B$65,2,0)&amp;"、"&amp;VLOOKUP(G312,'附件一之1-開班數'!$A$6:$B$65,2,0),IF(COUNT(E312:H312)=4,VLOOKUP(E312,'附件一之1-開班數'!$A$6:$B$65,2,0)&amp;"、"&amp;VLOOKUP(F312,'附件一之1-開班數'!$A$6:$B$65,2,0)&amp;"、"&amp;VLOOKUP(G312,'附件一之1-開班數'!$A$6:$B$65,2,0))&amp;"、"&amp;VLOOKUP(H312,'附件一之1-開班數'!$A$6:$B$65,2,0))))),"有班級不存在,或跳格輸入")</f>
        <v/>
      </c>
      <c r="J312" s="16"/>
      <c r="K312" s="16"/>
      <c r="L312" s="15"/>
      <c r="M312" s="15"/>
      <c r="N312" s="15"/>
      <c r="O312" s="15"/>
      <c r="P312" s="15"/>
      <c r="Q312" s="15"/>
      <c r="R312" s="179" t="str">
        <f t="shared" si="11"/>
        <v/>
      </c>
      <c r="S312" s="179" t="str">
        <f t="shared" si="10"/>
        <v/>
      </c>
    </row>
    <row r="313" spans="1:19">
      <c r="A313" s="178">
        <v>308</v>
      </c>
      <c r="B313" s="16"/>
      <c r="C313" s="16"/>
      <c r="D313" s="16"/>
      <c r="E313" s="16"/>
      <c r="F313" s="16"/>
      <c r="G313" s="16"/>
      <c r="H313" s="16"/>
      <c r="I313" s="181" t="str">
        <f>IFERROR(IF(COUNT(E313:H313)=0,"",IF(COUNT(E313:H313)=1,VLOOKUP(E313,'附件一之1-開班數'!$A$6:$B$65,2,0),IF(COUNT(E313:H313)=2,VLOOKUP(E313,'附件一之1-開班數'!$A$6:$B$65,2,0)&amp;"、"&amp;VLOOKUP(F313,'附件一之1-開班數'!$A$6:$B$65,2,0),IF(COUNT(E313:H313)=3,VLOOKUP(E313,'附件一之1-開班數'!$A$6:$B$65,2,0)&amp;"、"&amp;VLOOKUP(F313,'附件一之1-開班數'!$A$6:$B$65,2,0)&amp;"、"&amp;VLOOKUP(G313,'附件一之1-開班數'!$A$6:$B$65,2,0),IF(COUNT(E313:H313)=4,VLOOKUP(E313,'附件一之1-開班數'!$A$6:$B$65,2,0)&amp;"、"&amp;VLOOKUP(F313,'附件一之1-開班數'!$A$6:$B$65,2,0)&amp;"、"&amp;VLOOKUP(G313,'附件一之1-開班數'!$A$6:$B$65,2,0))&amp;"、"&amp;VLOOKUP(H313,'附件一之1-開班數'!$A$6:$B$65,2,0))))),"有班級不存在,或跳格輸入")</f>
        <v/>
      </c>
      <c r="J313" s="16"/>
      <c r="K313" s="16"/>
      <c r="L313" s="15"/>
      <c r="M313" s="15"/>
      <c r="N313" s="15"/>
      <c r="O313" s="15"/>
      <c r="P313" s="15"/>
      <c r="Q313" s="15"/>
      <c r="R313" s="179" t="str">
        <f t="shared" si="11"/>
        <v/>
      </c>
      <c r="S313" s="179" t="str">
        <f t="shared" si="10"/>
        <v/>
      </c>
    </row>
    <row r="314" spans="1:19">
      <c r="A314" s="178">
        <v>309</v>
      </c>
      <c r="B314" s="16"/>
      <c r="C314" s="16"/>
      <c r="D314" s="16"/>
      <c r="E314" s="16"/>
      <c r="F314" s="16"/>
      <c r="G314" s="16"/>
      <c r="H314" s="16"/>
      <c r="I314" s="181" t="str">
        <f>IFERROR(IF(COUNT(E314:H314)=0,"",IF(COUNT(E314:H314)=1,VLOOKUP(E314,'附件一之1-開班數'!$A$6:$B$65,2,0),IF(COUNT(E314:H314)=2,VLOOKUP(E314,'附件一之1-開班數'!$A$6:$B$65,2,0)&amp;"、"&amp;VLOOKUP(F314,'附件一之1-開班數'!$A$6:$B$65,2,0),IF(COUNT(E314:H314)=3,VLOOKUP(E314,'附件一之1-開班數'!$A$6:$B$65,2,0)&amp;"、"&amp;VLOOKUP(F314,'附件一之1-開班數'!$A$6:$B$65,2,0)&amp;"、"&amp;VLOOKUP(G314,'附件一之1-開班數'!$A$6:$B$65,2,0),IF(COUNT(E314:H314)=4,VLOOKUP(E314,'附件一之1-開班數'!$A$6:$B$65,2,0)&amp;"、"&amp;VLOOKUP(F314,'附件一之1-開班數'!$A$6:$B$65,2,0)&amp;"、"&amp;VLOOKUP(G314,'附件一之1-開班數'!$A$6:$B$65,2,0))&amp;"、"&amp;VLOOKUP(H314,'附件一之1-開班數'!$A$6:$B$65,2,0))))),"有班級不存在,或跳格輸入")</f>
        <v/>
      </c>
      <c r="J314" s="16"/>
      <c r="K314" s="16"/>
      <c r="L314" s="15"/>
      <c r="M314" s="15"/>
      <c r="N314" s="15"/>
      <c r="O314" s="15"/>
      <c r="P314" s="15"/>
      <c r="Q314" s="15"/>
      <c r="R314" s="179" t="str">
        <f t="shared" si="11"/>
        <v/>
      </c>
      <c r="S314" s="179" t="str">
        <f t="shared" si="10"/>
        <v/>
      </c>
    </row>
    <row r="315" spans="1:19">
      <c r="A315" s="178">
        <v>310</v>
      </c>
      <c r="B315" s="16"/>
      <c r="C315" s="16"/>
      <c r="D315" s="16"/>
      <c r="E315" s="16"/>
      <c r="F315" s="16"/>
      <c r="G315" s="16"/>
      <c r="H315" s="16"/>
      <c r="I315" s="181" t="str">
        <f>IFERROR(IF(COUNT(E315:H315)=0,"",IF(COUNT(E315:H315)=1,VLOOKUP(E315,'附件一之1-開班數'!$A$6:$B$65,2,0),IF(COUNT(E315:H315)=2,VLOOKUP(E315,'附件一之1-開班數'!$A$6:$B$65,2,0)&amp;"、"&amp;VLOOKUP(F315,'附件一之1-開班數'!$A$6:$B$65,2,0),IF(COUNT(E315:H315)=3,VLOOKUP(E315,'附件一之1-開班數'!$A$6:$B$65,2,0)&amp;"、"&amp;VLOOKUP(F315,'附件一之1-開班數'!$A$6:$B$65,2,0)&amp;"、"&amp;VLOOKUP(G315,'附件一之1-開班數'!$A$6:$B$65,2,0),IF(COUNT(E315:H315)=4,VLOOKUP(E315,'附件一之1-開班數'!$A$6:$B$65,2,0)&amp;"、"&amp;VLOOKUP(F315,'附件一之1-開班數'!$A$6:$B$65,2,0)&amp;"、"&amp;VLOOKUP(G315,'附件一之1-開班數'!$A$6:$B$65,2,0))&amp;"、"&amp;VLOOKUP(H315,'附件一之1-開班數'!$A$6:$B$65,2,0))))),"有班級不存在,或跳格輸入")</f>
        <v/>
      </c>
      <c r="J315" s="16"/>
      <c r="K315" s="16"/>
      <c r="L315" s="15"/>
      <c r="M315" s="15"/>
      <c r="N315" s="15"/>
      <c r="O315" s="15"/>
      <c r="P315" s="15"/>
      <c r="Q315" s="15"/>
      <c r="R315" s="179" t="str">
        <f t="shared" si="11"/>
        <v/>
      </c>
      <c r="S315" s="179" t="str">
        <f t="shared" si="10"/>
        <v/>
      </c>
    </row>
    <row r="316" spans="1:19">
      <c r="A316" s="178">
        <v>311</v>
      </c>
      <c r="B316" s="16"/>
      <c r="C316" s="16"/>
      <c r="D316" s="16"/>
      <c r="E316" s="16"/>
      <c r="F316" s="16"/>
      <c r="G316" s="16"/>
      <c r="H316" s="16"/>
      <c r="I316" s="181" t="str">
        <f>IFERROR(IF(COUNT(E316:H316)=0,"",IF(COUNT(E316:H316)=1,VLOOKUP(E316,'附件一之1-開班數'!$A$6:$B$65,2,0),IF(COUNT(E316:H316)=2,VLOOKUP(E316,'附件一之1-開班數'!$A$6:$B$65,2,0)&amp;"、"&amp;VLOOKUP(F316,'附件一之1-開班數'!$A$6:$B$65,2,0),IF(COUNT(E316:H316)=3,VLOOKUP(E316,'附件一之1-開班數'!$A$6:$B$65,2,0)&amp;"、"&amp;VLOOKUP(F316,'附件一之1-開班數'!$A$6:$B$65,2,0)&amp;"、"&amp;VLOOKUP(G316,'附件一之1-開班數'!$A$6:$B$65,2,0),IF(COUNT(E316:H316)=4,VLOOKUP(E316,'附件一之1-開班數'!$A$6:$B$65,2,0)&amp;"、"&amp;VLOOKUP(F316,'附件一之1-開班數'!$A$6:$B$65,2,0)&amp;"、"&amp;VLOOKUP(G316,'附件一之1-開班數'!$A$6:$B$65,2,0))&amp;"、"&amp;VLOOKUP(H316,'附件一之1-開班數'!$A$6:$B$65,2,0))))),"有班級不存在,或跳格輸入")</f>
        <v/>
      </c>
      <c r="J316" s="16"/>
      <c r="K316" s="16"/>
      <c r="L316" s="15"/>
      <c r="M316" s="15"/>
      <c r="N316" s="15"/>
      <c r="O316" s="15"/>
      <c r="P316" s="15"/>
      <c r="Q316" s="15"/>
      <c r="R316" s="179" t="str">
        <f t="shared" si="11"/>
        <v/>
      </c>
      <c r="S316" s="179" t="str">
        <f t="shared" si="10"/>
        <v/>
      </c>
    </row>
    <row r="317" spans="1:19">
      <c r="A317" s="178">
        <v>312</v>
      </c>
      <c r="B317" s="16"/>
      <c r="C317" s="16"/>
      <c r="D317" s="16"/>
      <c r="E317" s="16"/>
      <c r="F317" s="16"/>
      <c r="G317" s="16"/>
      <c r="H317" s="16"/>
      <c r="I317" s="181" t="str">
        <f>IFERROR(IF(COUNT(E317:H317)=0,"",IF(COUNT(E317:H317)=1,VLOOKUP(E317,'附件一之1-開班數'!$A$6:$B$65,2,0),IF(COUNT(E317:H317)=2,VLOOKUP(E317,'附件一之1-開班數'!$A$6:$B$65,2,0)&amp;"、"&amp;VLOOKUP(F317,'附件一之1-開班數'!$A$6:$B$65,2,0),IF(COUNT(E317:H317)=3,VLOOKUP(E317,'附件一之1-開班數'!$A$6:$B$65,2,0)&amp;"、"&amp;VLOOKUP(F317,'附件一之1-開班數'!$A$6:$B$65,2,0)&amp;"、"&amp;VLOOKUP(G317,'附件一之1-開班數'!$A$6:$B$65,2,0),IF(COUNT(E317:H317)=4,VLOOKUP(E317,'附件一之1-開班數'!$A$6:$B$65,2,0)&amp;"、"&amp;VLOOKUP(F317,'附件一之1-開班數'!$A$6:$B$65,2,0)&amp;"、"&amp;VLOOKUP(G317,'附件一之1-開班數'!$A$6:$B$65,2,0))&amp;"、"&amp;VLOOKUP(H317,'附件一之1-開班數'!$A$6:$B$65,2,0))))),"有班級不存在,或跳格輸入")</f>
        <v/>
      </c>
      <c r="J317" s="16"/>
      <c r="K317" s="16"/>
      <c r="L317" s="15"/>
      <c r="M317" s="15"/>
      <c r="N317" s="15"/>
      <c r="O317" s="15"/>
      <c r="P317" s="15"/>
      <c r="Q317" s="15"/>
      <c r="R317" s="179" t="str">
        <f t="shared" si="11"/>
        <v/>
      </c>
      <c r="S317" s="179" t="str">
        <f t="shared" si="10"/>
        <v/>
      </c>
    </row>
    <row r="318" spans="1:19">
      <c r="A318" s="178">
        <v>313</v>
      </c>
      <c r="B318" s="16"/>
      <c r="C318" s="16"/>
      <c r="D318" s="16"/>
      <c r="E318" s="16"/>
      <c r="F318" s="16"/>
      <c r="G318" s="16"/>
      <c r="H318" s="16"/>
      <c r="I318" s="181" t="str">
        <f>IFERROR(IF(COUNT(E318:H318)=0,"",IF(COUNT(E318:H318)=1,VLOOKUP(E318,'附件一之1-開班數'!$A$6:$B$65,2,0),IF(COUNT(E318:H318)=2,VLOOKUP(E318,'附件一之1-開班數'!$A$6:$B$65,2,0)&amp;"、"&amp;VLOOKUP(F318,'附件一之1-開班數'!$A$6:$B$65,2,0),IF(COUNT(E318:H318)=3,VLOOKUP(E318,'附件一之1-開班數'!$A$6:$B$65,2,0)&amp;"、"&amp;VLOOKUP(F318,'附件一之1-開班數'!$A$6:$B$65,2,0)&amp;"、"&amp;VLOOKUP(G318,'附件一之1-開班數'!$A$6:$B$65,2,0),IF(COUNT(E318:H318)=4,VLOOKUP(E318,'附件一之1-開班數'!$A$6:$B$65,2,0)&amp;"、"&amp;VLOOKUP(F318,'附件一之1-開班數'!$A$6:$B$65,2,0)&amp;"、"&amp;VLOOKUP(G318,'附件一之1-開班數'!$A$6:$B$65,2,0))&amp;"、"&amp;VLOOKUP(H318,'附件一之1-開班數'!$A$6:$B$65,2,0))))),"有班級不存在,或跳格輸入")</f>
        <v/>
      </c>
      <c r="J318" s="16"/>
      <c r="K318" s="16"/>
      <c r="L318" s="15"/>
      <c r="M318" s="15"/>
      <c r="N318" s="15"/>
      <c r="O318" s="15"/>
      <c r="P318" s="15"/>
      <c r="Q318" s="15"/>
      <c r="R318" s="179" t="str">
        <f t="shared" si="11"/>
        <v/>
      </c>
      <c r="S318" s="179" t="str">
        <f t="shared" si="10"/>
        <v/>
      </c>
    </row>
    <row r="319" spans="1:19">
      <c r="A319" s="178">
        <v>314</v>
      </c>
      <c r="B319" s="16"/>
      <c r="C319" s="16"/>
      <c r="D319" s="16"/>
      <c r="E319" s="16"/>
      <c r="F319" s="16"/>
      <c r="G319" s="16"/>
      <c r="H319" s="16"/>
      <c r="I319" s="181" t="str">
        <f>IFERROR(IF(COUNT(E319:H319)=0,"",IF(COUNT(E319:H319)=1,VLOOKUP(E319,'附件一之1-開班數'!$A$6:$B$65,2,0),IF(COUNT(E319:H319)=2,VLOOKUP(E319,'附件一之1-開班數'!$A$6:$B$65,2,0)&amp;"、"&amp;VLOOKUP(F319,'附件一之1-開班數'!$A$6:$B$65,2,0),IF(COUNT(E319:H319)=3,VLOOKUP(E319,'附件一之1-開班數'!$A$6:$B$65,2,0)&amp;"、"&amp;VLOOKUP(F319,'附件一之1-開班數'!$A$6:$B$65,2,0)&amp;"、"&amp;VLOOKUP(G319,'附件一之1-開班數'!$A$6:$B$65,2,0),IF(COUNT(E319:H319)=4,VLOOKUP(E319,'附件一之1-開班數'!$A$6:$B$65,2,0)&amp;"、"&amp;VLOOKUP(F319,'附件一之1-開班數'!$A$6:$B$65,2,0)&amp;"、"&amp;VLOOKUP(G319,'附件一之1-開班數'!$A$6:$B$65,2,0))&amp;"、"&amp;VLOOKUP(H319,'附件一之1-開班數'!$A$6:$B$65,2,0))))),"有班級不存在,或跳格輸入")</f>
        <v/>
      </c>
      <c r="J319" s="16"/>
      <c r="K319" s="16"/>
      <c r="L319" s="15"/>
      <c r="M319" s="15"/>
      <c r="N319" s="15"/>
      <c r="O319" s="15"/>
      <c r="P319" s="15"/>
      <c r="Q319" s="15"/>
      <c r="R319" s="179" t="str">
        <f t="shared" si="11"/>
        <v/>
      </c>
      <c r="S319" s="179" t="str">
        <f t="shared" si="10"/>
        <v/>
      </c>
    </row>
    <row r="320" spans="1:19">
      <c r="A320" s="178">
        <v>315</v>
      </c>
      <c r="B320" s="16"/>
      <c r="C320" s="16"/>
      <c r="D320" s="16"/>
      <c r="E320" s="16"/>
      <c r="F320" s="16"/>
      <c r="G320" s="16"/>
      <c r="H320" s="16"/>
      <c r="I320" s="181" t="str">
        <f>IFERROR(IF(COUNT(E320:H320)=0,"",IF(COUNT(E320:H320)=1,VLOOKUP(E320,'附件一之1-開班數'!$A$6:$B$65,2,0),IF(COUNT(E320:H320)=2,VLOOKUP(E320,'附件一之1-開班數'!$A$6:$B$65,2,0)&amp;"、"&amp;VLOOKUP(F320,'附件一之1-開班數'!$A$6:$B$65,2,0),IF(COUNT(E320:H320)=3,VLOOKUP(E320,'附件一之1-開班數'!$A$6:$B$65,2,0)&amp;"、"&amp;VLOOKUP(F320,'附件一之1-開班數'!$A$6:$B$65,2,0)&amp;"、"&amp;VLOOKUP(G320,'附件一之1-開班數'!$A$6:$B$65,2,0),IF(COUNT(E320:H320)=4,VLOOKUP(E320,'附件一之1-開班數'!$A$6:$B$65,2,0)&amp;"、"&amp;VLOOKUP(F320,'附件一之1-開班數'!$A$6:$B$65,2,0)&amp;"、"&amp;VLOOKUP(G320,'附件一之1-開班數'!$A$6:$B$65,2,0))&amp;"、"&amp;VLOOKUP(H320,'附件一之1-開班數'!$A$6:$B$65,2,0))))),"有班級不存在,或跳格輸入")</f>
        <v/>
      </c>
      <c r="J320" s="16"/>
      <c r="K320" s="16"/>
      <c r="L320" s="15"/>
      <c r="M320" s="15"/>
      <c r="N320" s="15"/>
      <c r="O320" s="15"/>
      <c r="P320" s="15"/>
      <c r="Q320" s="15"/>
      <c r="R320" s="179" t="str">
        <f t="shared" si="11"/>
        <v/>
      </c>
      <c r="S320" s="179" t="str">
        <f t="shared" si="10"/>
        <v/>
      </c>
    </row>
    <row r="321" spans="1:19">
      <c r="A321" s="178">
        <v>316</v>
      </c>
      <c r="B321" s="16"/>
      <c r="C321" s="16"/>
      <c r="D321" s="16"/>
      <c r="E321" s="16"/>
      <c r="F321" s="16"/>
      <c r="G321" s="16"/>
      <c r="H321" s="16"/>
      <c r="I321" s="181" t="str">
        <f>IFERROR(IF(COUNT(E321:H321)=0,"",IF(COUNT(E321:H321)=1,VLOOKUP(E321,'附件一之1-開班數'!$A$6:$B$65,2,0),IF(COUNT(E321:H321)=2,VLOOKUP(E321,'附件一之1-開班數'!$A$6:$B$65,2,0)&amp;"、"&amp;VLOOKUP(F321,'附件一之1-開班數'!$A$6:$B$65,2,0),IF(COUNT(E321:H321)=3,VLOOKUP(E321,'附件一之1-開班數'!$A$6:$B$65,2,0)&amp;"、"&amp;VLOOKUP(F321,'附件一之1-開班數'!$A$6:$B$65,2,0)&amp;"、"&amp;VLOOKUP(G321,'附件一之1-開班數'!$A$6:$B$65,2,0),IF(COUNT(E321:H321)=4,VLOOKUP(E321,'附件一之1-開班數'!$A$6:$B$65,2,0)&amp;"、"&amp;VLOOKUP(F321,'附件一之1-開班數'!$A$6:$B$65,2,0)&amp;"、"&amp;VLOOKUP(G321,'附件一之1-開班數'!$A$6:$B$65,2,0))&amp;"、"&amp;VLOOKUP(H321,'附件一之1-開班數'!$A$6:$B$65,2,0))))),"有班級不存在,或跳格輸入")</f>
        <v/>
      </c>
      <c r="J321" s="16"/>
      <c r="K321" s="16"/>
      <c r="L321" s="15"/>
      <c r="M321" s="15"/>
      <c r="N321" s="15"/>
      <c r="O321" s="15"/>
      <c r="P321" s="15"/>
      <c r="Q321" s="15"/>
      <c r="R321" s="179" t="str">
        <f t="shared" si="11"/>
        <v/>
      </c>
      <c r="S321" s="179" t="str">
        <f t="shared" si="10"/>
        <v/>
      </c>
    </row>
    <row r="322" spans="1:19">
      <c r="A322" s="178">
        <v>317</v>
      </c>
      <c r="B322" s="16"/>
      <c r="C322" s="16"/>
      <c r="D322" s="16"/>
      <c r="E322" s="16"/>
      <c r="F322" s="16"/>
      <c r="G322" s="16"/>
      <c r="H322" s="16"/>
      <c r="I322" s="181" t="str">
        <f>IFERROR(IF(COUNT(E322:H322)=0,"",IF(COUNT(E322:H322)=1,VLOOKUP(E322,'附件一之1-開班數'!$A$6:$B$65,2,0),IF(COUNT(E322:H322)=2,VLOOKUP(E322,'附件一之1-開班數'!$A$6:$B$65,2,0)&amp;"、"&amp;VLOOKUP(F322,'附件一之1-開班數'!$A$6:$B$65,2,0),IF(COUNT(E322:H322)=3,VLOOKUP(E322,'附件一之1-開班數'!$A$6:$B$65,2,0)&amp;"、"&amp;VLOOKUP(F322,'附件一之1-開班數'!$A$6:$B$65,2,0)&amp;"、"&amp;VLOOKUP(G322,'附件一之1-開班數'!$A$6:$B$65,2,0),IF(COUNT(E322:H322)=4,VLOOKUP(E322,'附件一之1-開班數'!$A$6:$B$65,2,0)&amp;"、"&amp;VLOOKUP(F322,'附件一之1-開班數'!$A$6:$B$65,2,0)&amp;"、"&amp;VLOOKUP(G322,'附件一之1-開班數'!$A$6:$B$65,2,0))&amp;"、"&amp;VLOOKUP(H322,'附件一之1-開班數'!$A$6:$B$65,2,0))))),"有班級不存在,或跳格輸入")</f>
        <v/>
      </c>
      <c r="J322" s="16"/>
      <c r="K322" s="16"/>
      <c r="L322" s="15"/>
      <c r="M322" s="15"/>
      <c r="N322" s="15"/>
      <c r="O322" s="15"/>
      <c r="P322" s="15"/>
      <c r="Q322" s="15"/>
      <c r="R322" s="179" t="str">
        <f t="shared" si="11"/>
        <v/>
      </c>
      <c r="S322" s="179" t="str">
        <f t="shared" si="10"/>
        <v/>
      </c>
    </row>
    <row r="323" spans="1:19">
      <c r="A323" s="178">
        <v>318</v>
      </c>
      <c r="B323" s="16"/>
      <c r="C323" s="16"/>
      <c r="D323" s="16"/>
      <c r="E323" s="16"/>
      <c r="F323" s="16"/>
      <c r="G323" s="16"/>
      <c r="H323" s="16"/>
      <c r="I323" s="181" t="str">
        <f>IFERROR(IF(COUNT(E323:H323)=0,"",IF(COUNT(E323:H323)=1,VLOOKUP(E323,'附件一之1-開班數'!$A$6:$B$65,2,0),IF(COUNT(E323:H323)=2,VLOOKUP(E323,'附件一之1-開班數'!$A$6:$B$65,2,0)&amp;"、"&amp;VLOOKUP(F323,'附件一之1-開班數'!$A$6:$B$65,2,0),IF(COUNT(E323:H323)=3,VLOOKUP(E323,'附件一之1-開班數'!$A$6:$B$65,2,0)&amp;"、"&amp;VLOOKUP(F323,'附件一之1-開班數'!$A$6:$B$65,2,0)&amp;"、"&amp;VLOOKUP(G323,'附件一之1-開班數'!$A$6:$B$65,2,0),IF(COUNT(E323:H323)=4,VLOOKUP(E323,'附件一之1-開班數'!$A$6:$B$65,2,0)&amp;"、"&amp;VLOOKUP(F323,'附件一之1-開班數'!$A$6:$B$65,2,0)&amp;"、"&amp;VLOOKUP(G323,'附件一之1-開班數'!$A$6:$B$65,2,0))&amp;"、"&amp;VLOOKUP(H323,'附件一之1-開班數'!$A$6:$B$65,2,0))))),"有班級不存在,或跳格輸入")</f>
        <v/>
      </c>
      <c r="J323" s="16"/>
      <c r="K323" s="16"/>
      <c r="L323" s="15"/>
      <c r="M323" s="15"/>
      <c r="N323" s="15"/>
      <c r="O323" s="15"/>
      <c r="P323" s="15"/>
      <c r="Q323" s="15"/>
      <c r="R323" s="179" t="str">
        <f t="shared" si="11"/>
        <v/>
      </c>
      <c r="S323" s="179" t="str">
        <f t="shared" si="10"/>
        <v/>
      </c>
    </row>
    <row r="324" spans="1:19">
      <c r="A324" s="178">
        <v>319</v>
      </c>
      <c r="B324" s="16"/>
      <c r="C324" s="16"/>
      <c r="D324" s="16"/>
      <c r="E324" s="16"/>
      <c r="F324" s="16"/>
      <c r="G324" s="16"/>
      <c r="H324" s="16"/>
      <c r="I324" s="181" t="str">
        <f>IFERROR(IF(COUNT(E324:H324)=0,"",IF(COUNT(E324:H324)=1,VLOOKUP(E324,'附件一之1-開班數'!$A$6:$B$65,2,0),IF(COUNT(E324:H324)=2,VLOOKUP(E324,'附件一之1-開班數'!$A$6:$B$65,2,0)&amp;"、"&amp;VLOOKUP(F324,'附件一之1-開班數'!$A$6:$B$65,2,0),IF(COUNT(E324:H324)=3,VLOOKUP(E324,'附件一之1-開班數'!$A$6:$B$65,2,0)&amp;"、"&amp;VLOOKUP(F324,'附件一之1-開班數'!$A$6:$B$65,2,0)&amp;"、"&amp;VLOOKUP(G324,'附件一之1-開班數'!$A$6:$B$65,2,0),IF(COUNT(E324:H324)=4,VLOOKUP(E324,'附件一之1-開班數'!$A$6:$B$65,2,0)&amp;"、"&amp;VLOOKUP(F324,'附件一之1-開班數'!$A$6:$B$65,2,0)&amp;"、"&amp;VLOOKUP(G324,'附件一之1-開班數'!$A$6:$B$65,2,0))&amp;"、"&amp;VLOOKUP(H324,'附件一之1-開班數'!$A$6:$B$65,2,0))))),"有班級不存在,或跳格輸入")</f>
        <v/>
      </c>
      <c r="J324" s="16"/>
      <c r="K324" s="16"/>
      <c r="L324" s="15"/>
      <c r="M324" s="15"/>
      <c r="N324" s="15"/>
      <c r="O324" s="15"/>
      <c r="P324" s="15"/>
      <c r="Q324" s="15"/>
      <c r="R324" s="179" t="str">
        <f t="shared" si="11"/>
        <v/>
      </c>
      <c r="S324" s="179" t="str">
        <f t="shared" si="10"/>
        <v/>
      </c>
    </row>
    <row r="325" spans="1:19">
      <c r="A325" s="178">
        <v>320</v>
      </c>
      <c r="B325" s="16"/>
      <c r="C325" s="16"/>
      <c r="D325" s="16"/>
      <c r="E325" s="16"/>
      <c r="F325" s="16"/>
      <c r="G325" s="16"/>
      <c r="H325" s="16"/>
      <c r="I325" s="181" t="str">
        <f>IFERROR(IF(COUNT(E325:H325)=0,"",IF(COUNT(E325:H325)=1,VLOOKUP(E325,'附件一之1-開班數'!$A$6:$B$65,2,0),IF(COUNT(E325:H325)=2,VLOOKUP(E325,'附件一之1-開班數'!$A$6:$B$65,2,0)&amp;"、"&amp;VLOOKUP(F325,'附件一之1-開班數'!$A$6:$B$65,2,0),IF(COUNT(E325:H325)=3,VLOOKUP(E325,'附件一之1-開班數'!$A$6:$B$65,2,0)&amp;"、"&amp;VLOOKUP(F325,'附件一之1-開班數'!$A$6:$B$65,2,0)&amp;"、"&amp;VLOOKUP(G325,'附件一之1-開班數'!$A$6:$B$65,2,0),IF(COUNT(E325:H325)=4,VLOOKUP(E325,'附件一之1-開班數'!$A$6:$B$65,2,0)&amp;"、"&amp;VLOOKUP(F325,'附件一之1-開班數'!$A$6:$B$65,2,0)&amp;"、"&amp;VLOOKUP(G325,'附件一之1-開班數'!$A$6:$B$65,2,0))&amp;"、"&amp;VLOOKUP(H325,'附件一之1-開班數'!$A$6:$B$65,2,0))))),"有班級不存在,或跳格輸入")</f>
        <v/>
      </c>
      <c r="J325" s="16"/>
      <c r="K325" s="16"/>
      <c r="L325" s="15"/>
      <c r="M325" s="15"/>
      <c r="N325" s="15"/>
      <c r="O325" s="15"/>
      <c r="P325" s="15"/>
      <c r="Q325" s="15"/>
      <c r="R325" s="179" t="str">
        <f t="shared" si="11"/>
        <v/>
      </c>
      <c r="S325" s="179" t="str">
        <f t="shared" si="10"/>
        <v/>
      </c>
    </row>
    <row r="326" spans="1:19">
      <c r="A326" s="178">
        <v>321</v>
      </c>
      <c r="B326" s="16"/>
      <c r="C326" s="16"/>
      <c r="D326" s="16"/>
      <c r="E326" s="16"/>
      <c r="F326" s="16"/>
      <c r="G326" s="16"/>
      <c r="H326" s="16"/>
      <c r="I326" s="181" t="str">
        <f>IFERROR(IF(COUNT(E326:H326)=0,"",IF(COUNT(E326:H326)=1,VLOOKUP(E326,'附件一之1-開班數'!$A$6:$B$65,2,0),IF(COUNT(E326:H326)=2,VLOOKUP(E326,'附件一之1-開班數'!$A$6:$B$65,2,0)&amp;"、"&amp;VLOOKUP(F326,'附件一之1-開班數'!$A$6:$B$65,2,0),IF(COUNT(E326:H326)=3,VLOOKUP(E326,'附件一之1-開班數'!$A$6:$B$65,2,0)&amp;"、"&amp;VLOOKUP(F326,'附件一之1-開班數'!$A$6:$B$65,2,0)&amp;"、"&amp;VLOOKUP(G326,'附件一之1-開班數'!$A$6:$B$65,2,0),IF(COUNT(E326:H326)=4,VLOOKUP(E326,'附件一之1-開班數'!$A$6:$B$65,2,0)&amp;"、"&amp;VLOOKUP(F326,'附件一之1-開班數'!$A$6:$B$65,2,0)&amp;"、"&amp;VLOOKUP(G326,'附件一之1-開班數'!$A$6:$B$65,2,0))&amp;"、"&amp;VLOOKUP(H326,'附件一之1-開班數'!$A$6:$B$65,2,0))))),"有班級不存在,或跳格輸入")</f>
        <v/>
      </c>
      <c r="J326" s="16"/>
      <c r="K326" s="16"/>
      <c r="L326" s="15"/>
      <c r="M326" s="15"/>
      <c r="N326" s="15"/>
      <c r="O326" s="15"/>
      <c r="P326" s="15"/>
      <c r="Q326" s="15"/>
      <c r="R326" s="179" t="str">
        <f t="shared" si="11"/>
        <v/>
      </c>
      <c r="S326" s="179" t="str">
        <f t="shared" ref="S326:S389" si="12">IF(D326="","",SUM(L326:P326))</f>
        <v/>
      </c>
    </row>
    <row r="327" spans="1:19">
      <c r="A327" s="178">
        <v>322</v>
      </c>
      <c r="B327" s="16"/>
      <c r="C327" s="16"/>
      <c r="D327" s="16"/>
      <c r="E327" s="16"/>
      <c r="F327" s="16"/>
      <c r="G327" s="16"/>
      <c r="H327" s="16"/>
      <c r="I327" s="181" t="str">
        <f>IFERROR(IF(COUNT(E327:H327)=0,"",IF(COUNT(E327:H327)=1,VLOOKUP(E327,'附件一之1-開班數'!$A$6:$B$65,2,0),IF(COUNT(E327:H327)=2,VLOOKUP(E327,'附件一之1-開班數'!$A$6:$B$65,2,0)&amp;"、"&amp;VLOOKUP(F327,'附件一之1-開班數'!$A$6:$B$65,2,0),IF(COUNT(E327:H327)=3,VLOOKUP(E327,'附件一之1-開班數'!$A$6:$B$65,2,0)&amp;"、"&amp;VLOOKUP(F327,'附件一之1-開班數'!$A$6:$B$65,2,0)&amp;"、"&amp;VLOOKUP(G327,'附件一之1-開班數'!$A$6:$B$65,2,0),IF(COUNT(E327:H327)=4,VLOOKUP(E327,'附件一之1-開班數'!$A$6:$B$65,2,0)&amp;"、"&amp;VLOOKUP(F327,'附件一之1-開班數'!$A$6:$B$65,2,0)&amp;"、"&amp;VLOOKUP(G327,'附件一之1-開班數'!$A$6:$B$65,2,0))&amp;"、"&amp;VLOOKUP(H327,'附件一之1-開班數'!$A$6:$B$65,2,0))))),"有班級不存在,或跳格輸入")</f>
        <v/>
      </c>
      <c r="J327" s="16"/>
      <c r="K327" s="16"/>
      <c r="L327" s="15"/>
      <c r="M327" s="15"/>
      <c r="N327" s="15"/>
      <c r="O327" s="15"/>
      <c r="P327" s="15"/>
      <c r="Q327" s="15"/>
      <c r="R327" s="179" t="str">
        <f t="shared" si="11"/>
        <v/>
      </c>
      <c r="S327" s="179" t="str">
        <f t="shared" si="12"/>
        <v/>
      </c>
    </row>
    <row r="328" spans="1:19">
      <c r="A328" s="178">
        <v>323</v>
      </c>
      <c r="B328" s="16"/>
      <c r="C328" s="16"/>
      <c r="D328" s="16"/>
      <c r="E328" s="16"/>
      <c r="F328" s="16"/>
      <c r="G328" s="16"/>
      <c r="H328" s="16"/>
      <c r="I328" s="181" t="str">
        <f>IFERROR(IF(COUNT(E328:H328)=0,"",IF(COUNT(E328:H328)=1,VLOOKUP(E328,'附件一之1-開班數'!$A$6:$B$65,2,0),IF(COUNT(E328:H328)=2,VLOOKUP(E328,'附件一之1-開班數'!$A$6:$B$65,2,0)&amp;"、"&amp;VLOOKUP(F328,'附件一之1-開班數'!$A$6:$B$65,2,0),IF(COUNT(E328:H328)=3,VLOOKUP(E328,'附件一之1-開班數'!$A$6:$B$65,2,0)&amp;"、"&amp;VLOOKUP(F328,'附件一之1-開班數'!$A$6:$B$65,2,0)&amp;"、"&amp;VLOOKUP(G328,'附件一之1-開班數'!$A$6:$B$65,2,0),IF(COUNT(E328:H328)=4,VLOOKUP(E328,'附件一之1-開班數'!$A$6:$B$65,2,0)&amp;"、"&amp;VLOOKUP(F328,'附件一之1-開班數'!$A$6:$B$65,2,0)&amp;"、"&amp;VLOOKUP(G328,'附件一之1-開班數'!$A$6:$B$65,2,0))&amp;"、"&amp;VLOOKUP(H328,'附件一之1-開班數'!$A$6:$B$65,2,0))))),"有班級不存在,或跳格輸入")</f>
        <v/>
      </c>
      <c r="J328" s="16"/>
      <c r="K328" s="16"/>
      <c r="L328" s="15"/>
      <c r="M328" s="15"/>
      <c r="N328" s="15"/>
      <c r="O328" s="15"/>
      <c r="P328" s="15"/>
      <c r="Q328" s="15"/>
      <c r="R328" s="179" t="str">
        <f t="shared" si="11"/>
        <v/>
      </c>
      <c r="S328" s="179" t="str">
        <f t="shared" si="12"/>
        <v/>
      </c>
    </row>
    <row r="329" spans="1:19">
      <c r="A329" s="178">
        <v>324</v>
      </c>
      <c r="B329" s="16"/>
      <c r="C329" s="16"/>
      <c r="D329" s="16"/>
      <c r="E329" s="16"/>
      <c r="F329" s="16"/>
      <c r="G329" s="16"/>
      <c r="H329" s="16"/>
      <c r="I329" s="181" t="str">
        <f>IFERROR(IF(COUNT(E329:H329)=0,"",IF(COUNT(E329:H329)=1,VLOOKUP(E329,'附件一之1-開班數'!$A$6:$B$65,2,0),IF(COUNT(E329:H329)=2,VLOOKUP(E329,'附件一之1-開班數'!$A$6:$B$65,2,0)&amp;"、"&amp;VLOOKUP(F329,'附件一之1-開班數'!$A$6:$B$65,2,0),IF(COUNT(E329:H329)=3,VLOOKUP(E329,'附件一之1-開班數'!$A$6:$B$65,2,0)&amp;"、"&amp;VLOOKUP(F329,'附件一之1-開班數'!$A$6:$B$65,2,0)&amp;"、"&amp;VLOOKUP(G329,'附件一之1-開班數'!$A$6:$B$65,2,0),IF(COUNT(E329:H329)=4,VLOOKUP(E329,'附件一之1-開班數'!$A$6:$B$65,2,0)&amp;"、"&amp;VLOOKUP(F329,'附件一之1-開班數'!$A$6:$B$65,2,0)&amp;"、"&amp;VLOOKUP(G329,'附件一之1-開班數'!$A$6:$B$65,2,0))&amp;"、"&amp;VLOOKUP(H329,'附件一之1-開班數'!$A$6:$B$65,2,0))))),"有班級不存在,或跳格輸入")</f>
        <v/>
      </c>
      <c r="J329" s="16"/>
      <c r="K329" s="16"/>
      <c r="L329" s="15"/>
      <c r="M329" s="15"/>
      <c r="N329" s="15"/>
      <c r="O329" s="15"/>
      <c r="P329" s="15"/>
      <c r="Q329" s="15"/>
      <c r="R329" s="179" t="str">
        <f t="shared" si="11"/>
        <v/>
      </c>
      <c r="S329" s="179" t="str">
        <f t="shared" si="12"/>
        <v/>
      </c>
    </row>
    <row r="330" spans="1:19">
      <c r="A330" s="178">
        <v>325</v>
      </c>
      <c r="B330" s="16"/>
      <c r="C330" s="16"/>
      <c r="D330" s="16"/>
      <c r="E330" s="16"/>
      <c r="F330" s="16"/>
      <c r="G330" s="16"/>
      <c r="H330" s="16"/>
      <c r="I330" s="181" t="str">
        <f>IFERROR(IF(COUNT(E330:H330)=0,"",IF(COUNT(E330:H330)=1,VLOOKUP(E330,'附件一之1-開班數'!$A$6:$B$65,2,0),IF(COUNT(E330:H330)=2,VLOOKUP(E330,'附件一之1-開班數'!$A$6:$B$65,2,0)&amp;"、"&amp;VLOOKUP(F330,'附件一之1-開班數'!$A$6:$B$65,2,0),IF(COUNT(E330:H330)=3,VLOOKUP(E330,'附件一之1-開班數'!$A$6:$B$65,2,0)&amp;"、"&amp;VLOOKUP(F330,'附件一之1-開班數'!$A$6:$B$65,2,0)&amp;"、"&amp;VLOOKUP(G330,'附件一之1-開班數'!$A$6:$B$65,2,0),IF(COUNT(E330:H330)=4,VLOOKUP(E330,'附件一之1-開班數'!$A$6:$B$65,2,0)&amp;"、"&amp;VLOOKUP(F330,'附件一之1-開班數'!$A$6:$B$65,2,0)&amp;"、"&amp;VLOOKUP(G330,'附件一之1-開班數'!$A$6:$B$65,2,0))&amp;"、"&amp;VLOOKUP(H330,'附件一之1-開班數'!$A$6:$B$65,2,0))))),"有班級不存在,或跳格輸入")</f>
        <v/>
      </c>
      <c r="J330" s="16"/>
      <c r="K330" s="16"/>
      <c r="L330" s="15"/>
      <c r="M330" s="15"/>
      <c r="N330" s="15"/>
      <c r="O330" s="15"/>
      <c r="P330" s="15"/>
      <c r="Q330" s="15"/>
      <c r="R330" s="179" t="str">
        <f t="shared" si="11"/>
        <v/>
      </c>
      <c r="S330" s="179" t="str">
        <f t="shared" si="12"/>
        <v/>
      </c>
    </row>
    <row r="331" spans="1:19">
      <c r="A331" s="178">
        <v>326</v>
      </c>
      <c r="B331" s="16"/>
      <c r="C331" s="16"/>
      <c r="D331" s="16"/>
      <c r="E331" s="16"/>
      <c r="F331" s="16"/>
      <c r="G331" s="16"/>
      <c r="H331" s="16"/>
      <c r="I331" s="181" t="str">
        <f>IFERROR(IF(COUNT(E331:H331)=0,"",IF(COUNT(E331:H331)=1,VLOOKUP(E331,'附件一之1-開班數'!$A$6:$B$65,2,0),IF(COUNT(E331:H331)=2,VLOOKUP(E331,'附件一之1-開班數'!$A$6:$B$65,2,0)&amp;"、"&amp;VLOOKUP(F331,'附件一之1-開班數'!$A$6:$B$65,2,0),IF(COUNT(E331:H331)=3,VLOOKUP(E331,'附件一之1-開班數'!$A$6:$B$65,2,0)&amp;"、"&amp;VLOOKUP(F331,'附件一之1-開班數'!$A$6:$B$65,2,0)&amp;"、"&amp;VLOOKUP(G331,'附件一之1-開班數'!$A$6:$B$65,2,0),IF(COUNT(E331:H331)=4,VLOOKUP(E331,'附件一之1-開班數'!$A$6:$B$65,2,0)&amp;"、"&amp;VLOOKUP(F331,'附件一之1-開班數'!$A$6:$B$65,2,0)&amp;"、"&amp;VLOOKUP(G331,'附件一之1-開班數'!$A$6:$B$65,2,0))&amp;"、"&amp;VLOOKUP(H331,'附件一之1-開班數'!$A$6:$B$65,2,0))))),"有班級不存在,或跳格輸入")</f>
        <v/>
      </c>
      <c r="J331" s="16"/>
      <c r="K331" s="16"/>
      <c r="L331" s="15"/>
      <c r="M331" s="15"/>
      <c r="N331" s="15"/>
      <c r="O331" s="15"/>
      <c r="P331" s="15"/>
      <c r="Q331" s="15"/>
      <c r="R331" s="179" t="str">
        <f t="shared" ref="R331:R394" si="13">IF(D331="","",SUM(J331:K331))</f>
        <v/>
      </c>
      <c r="S331" s="179" t="str">
        <f t="shared" si="12"/>
        <v/>
      </c>
    </row>
    <row r="332" spans="1:19">
      <c r="A332" s="178">
        <v>327</v>
      </c>
      <c r="B332" s="16"/>
      <c r="C332" s="16"/>
      <c r="D332" s="16"/>
      <c r="E332" s="16"/>
      <c r="F332" s="16"/>
      <c r="G332" s="16"/>
      <c r="H332" s="16"/>
      <c r="I332" s="181" t="str">
        <f>IFERROR(IF(COUNT(E332:H332)=0,"",IF(COUNT(E332:H332)=1,VLOOKUP(E332,'附件一之1-開班數'!$A$6:$B$65,2,0),IF(COUNT(E332:H332)=2,VLOOKUP(E332,'附件一之1-開班數'!$A$6:$B$65,2,0)&amp;"、"&amp;VLOOKUP(F332,'附件一之1-開班數'!$A$6:$B$65,2,0),IF(COUNT(E332:H332)=3,VLOOKUP(E332,'附件一之1-開班數'!$A$6:$B$65,2,0)&amp;"、"&amp;VLOOKUP(F332,'附件一之1-開班數'!$A$6:$B$65,2,0)&amp;"、"&amp;VLOOKUP(G332,'附件一之1-開班數'!$A$6:$B$65,2,0),IF(COUNT(E332:H332)=4,VLOOKUP(E332,'附件一之1-開班數'!$A$6:$B$65,2,0)&amp;"、"&amp;VLOOKUP(F332,'附件一之1-開班數'!$A$6:$B$65,2,0)&amp;"、"&amp;VLOOKUP(G332,'附件一之1-開班數'!$A$6:$B$65,2,0))&amp;"、"&amp;VLOOKUP(H332,'附件一之1-開班數'!$A$6:$B$65,2,0))))),"有班級不存在,或跳格輸入")</f>
        <v/>
      </c>
      <c r="J332" s="16"/>
      <c r="K332" s="16"/>
      <c r="L332" s="15"/>
      <c r="M332" s="15"/>
      <c r="N332" s="15"/>
      <c r="O332" s="15"/>
      <c r="P332" s="15"/>
      <c r="Q332" s="15"/>
      <c r="R332" s="179" t="str">
        <f t="shared" si="13"/>
        <v/>
      </c>
      <c r="S332" s="179" t="str">
        <f t="shared" si="12"/>
        <v/>
      </c>
    </row>
    <row r="333" spans="1:19">
      <c r="A333" s="178">
        <v>328</v>
      </c>
      <c r="B333" s="16"/>
      <c r="C333" s="16"/>
      <c r="D333" s="16"/>
      <c r="E333" s="16"/>
      <c r="F333" s="16"/>
      <c r="G333" s="16"/>
      <c r="H333" s="16"/>
      <c r="I333" s="181" t="str">
        <f>IFERROR(IF(COUNT(E333:H333)=0,"",IF(COUNT(E333:H333)=1,VLOOKUP(E333,'附件一之1-開班數'!$A$6:$B$65,2,0),IF(COUNT(E333:H333)=2,VLOOKUP(E333,'附件一之1-開班數'!$A$6:$B$65,2,0)&amp;"、"&amp;VLOOKUP(F333,'附件一之1-開班數'!$A$6:$B$65,2,0),IF(COUNT(E333:H333)=3,VLOOKUP(E333,'附件一之1-開班數'!$A$6:$B$65,2,0)&amp;"、"&amp;VLOOKUP(F333,'附件一之1-開班數'!$A$6:$B$65,2,0)&amp;"、"&amp;VLOOKUP(G333,'附件一之1-開班數'!$A$6:$B$65,2,0),IF(COUNT(E333:H333)=4,VLOOKUP(E333,'附件一之1-開班數'!$A$6:$B$65,2,0)&amp;"、"&amp;VLOOKUP(F333,'附件一之1-開班數'!$A$6:$B$65,2,0)&amp;"、"&amp;VLOOKUP(G333,'附件一之1-開班數'!$A$6:$B$65,2,0))&amp;"、"&amp;VLOOKUP(H333,'附件一之1-開班數'!$A$6:$B$65,2,0))))),"有班級不存在,或跳格輸入")</f>
        <v/>
      </c>
      <c r="J333" s="16"/>
      <c r="K333" s="16"/>
      <c r="L333" s="15"/>
      <c r="M333" s="15"/>
      <c r="N333" s="15"/>
      <c r="O333" s="15"/>
      <c r="P333" s="15"/>
      <c r="Q333" s="15"/>
      <c r="R333" s="179" t="str">
        <f t="shared" si="13"/>
        <v/>
      </c>
      <c r="S333" s="179" t="str">
        <f t="shared" si="12"/>
        <v/>
      </c>
    </row>
    <row r="334" spans="1:19">
      <c r="A334" s="178">
        <v>329</v>
      </c>
      <c r="B334" s="16"/>
      <c r="C334" s="16"/>
      <c r="D334" s="16"/>
      <c r="E334" s="16"/>
      <c r="F334" s="16"/>
      <c r="G334" s="16"/>
      <c r="H334" s="16"/>
      <c r="I334" s="181" t="str">
        <f>IFERROR(IF(COUNT(E334:H334)=0,"",IF(COUNT(E334:H334)=1,VLOOKUP(E334,'附件一之1-開班數'!$A$6:$B$65,2,0),IF(COUNT(E334:H334)=2,VLOOKUP(E334,'附件一之1-開班數'!$A$6:$B$65,2,0)&amp;"、"&amp;VLOOKUP(F334,'附件一之1-開班數'!$A$6:$B$65,2,0),IF(COUNT(E334:H334)=3,VLOOKUP(E334,'附件一之1-開班數'!$A$6:$B$65,2,0)&amp;"、"&amp;VLOOKUP(F334,'附件一之1-開班數'!$A$6:$B$65,2,0)&amp;"、"&amp;VLOOKUP(G334,'附件一之1-開班數'!$A$6:$B$65,2,0),IF(COUNT(E334:H334)=4,VLOOKUP(E334,'附件一之1-開班數'!$A$6:$B$65,2,0)&amp;"、"&amp;VLOOKUP(F334,'附件一之1-開班數'!$A$6:$B$65,2,0)&amp;"、"&amp;VLOOKUP(G334,'附件一之1-開班數'!$A$6:$B$65,2,0))&amp;"、"&amp;VLOOKUP(H334,'附件一之1-開班數'!$A$6:$B$65,2,0))))),"有班級不存在,或跳格輸入")</f>
        <v/>
      </c>
      <c r="J334" s="16"/>
      <c r="K334" s="16"/>
      <c r="L334" s="15"/>
      <c r="M334" s="15"/>
      <c r="N334" s="15"/>
      <c r="O334" s="15"/>
      <c r="P334" s="15"/>
      <c r="Q334" s="15"/>
      <c r="R334" s="179" t="str">
        <f t="shared" si="13"/>
        <v/>
      </c>
      <c r="S334" s="179" t="str">
        <f t="shared" si="12"/>
        <v/>
      </c>
    </row>
    <row r="335" spans="1:19">
      <c r="A335" s="178">
        <v>330</v>
      </c>
      <c r="B335" s="16"/>
      <c r="C335" s="16"/>
      <c r="D335" s="16"/>
      <c r="E335" s="16"/>
      <c r="F335" s="16"/>
      <c r="G335" s="16"/>
      <c r="H335" s="16"/>
      <c r="I335" s="181" t="str">
        <f>IFERROR(IF(COUNT(E335:H335)=0,"",IF(COUNT(E335:H335)=1,VLOOKUP(E335,'附件一之1-開班數'!$A$6:$B$65,2,0),IF(COUNT(E335:H335)=2,VLOOKUP(E335,'附件一之1-開班數'!$A$6:$B$65,2,0)&amp;"、"&amp;VLOOKUP(F335,'附件一之1-開班數'!$A$6:$B$65,2,0),IF(COUNT(E335:H335)=3,VLOOKUP(E335,'附件一之1-開班數'!$A$6:$B$65,2,0)&amp;"、"&amp;VLOOKUP(F335,'附件一之1-開班數'!$A$6:$B$65,2,0)&amp;"、"&amp;VLOOKUP(G335,'附件一之1-開班數'!$A$6:$B$65,2,0),IF(COUNT(E335:H335)=4,VLOOKUP(E335,'附件一之1-開班數'!$A$6:$B$65,2,0)&amp;"、"&amp;VLOOKUP(F335,'附件一之1-開班數'!$A$6:$B$65,2,0)&amp;"、"&amp;VLOOKUP(G335,'附件一之1-開班數'!$A$6:$B$65,2,0))&amp;"、"&amp;VLOOKUP(H335,'附件一之1-開班數'!$A$6:$B$65,2,0))))),"有班級不存在,或跳格輸入")</f>
        <v/>
      </c>
      <c r="J335" s="16"/>
      <c r="K335" s="16"/>
      <c r="L335" s="15"/>
      <c r="M335" s="15"/>
      <c r="N335" s="15"/>
      <c r="O335" s="15"/>
      <c r="P335" s="15"/>
      <c r="Q335" s="15"/>
      <c r="R335" s="179" t="str">
        <f t="shared" si="13"/>
        <v/>
      </c>
      <c r="S335" s="179" t="str">
        <f t="shared" si="12"/>
        <v/>
      </c>
    </row>
    <row r="336" spans="1:19">
      <c r="A336" s="178">
        <v>331</v>
      </c>
      <c r="B336" s="16"/>
      <c r="C336" s="16"/>
      <c r="D336" s="16"/>
      <c r="E336" s="16"/>
      <c r="F336" s="16"/>
      <c r="G336" s="16"/>
      <c r="H336" s="16"/>
      <c r="I336" s="181" t="str">
        <f>IFERROR(IF(COUNT(E336:H336)=0,"",IF(COUNT(E336:H336)=1,VLOOKUP(E336,'附件一之1-開班數'!$A$6:$B$65,2,0),IF(COUNT(E336:H336)=2,VLOOKUP(E336,'附件一之1-開班數'!$A$6:$B$65,2,0)&amp;"、"&amp;VLOOKUP(F336,'附件一之1-開班數'!$A$6:$B$65,2,0),IF(COUNT(E336:H336)=3,VLOOKUP(E336,'附件一之1-開班數'!$A$6:$B$65,2,0)&amp;"、"&amp;VLOOKUP(F336,'附件一之1-開班數'!$A$6:$B$65,2,0)&amp;"、"&amp;VLOOKUP(G336,'附件一之1-開班數'!$A$6:$B$65,2,0),IF(COUNT(E336:H336)=4,VLOOKUP(E336,'附件一之1-開班數'!$A$6:$B$65,2,0)&amp;"、"&amp;VLOOKUP(F336,'附件一之1-開班數'!$A$6:$B$65,2,0)&amp;"、"&amp;VLOOKUP(G336,'附件一之1-開班數'!$A$6:$B$65,2,0))&amp;"、"&amp;VLOOKUP(H336,'附件一之1-開班數'!$A$6:$B$65,2,0))))),"有班級不存在,或跳格輸入")</f>
        <v/>
      </c>
      <c r="J336" s="16"/>
      <c r="K336" s="16"/>
      <c r="L336" s="15"/>
      <c r="M336" s="15"/>
      <c r="N336" s="15"/>
      <c r="O336" s="15"/>
      <c r="P336" s="15"/>
      <c r="Q336" s="15"/>
      <c r="R336" s="179" t="str">
        <f t="shared" si="13"/>
        <v/>
      </c>
      <c r="S336" s="179" t="str">
        <f t="shared" si="12"/>
        <v/>
      </c>
    </row>
    <row r="337" spans="1:19">
      <c r="A337" s="178">
        <v>332</v>
      </c>
      <c r="B337" s="16"/>
      <c r="C337" s="16"/>
      <c r="D337" s="16"/>
      <c r="E337" s="16"/>
      <c r="F337" s="16"/>
      <c r="G337" s="16"/>
      <c r="H337" s="16"/>
      <c r="I337" s="181" t="str">
        <f>IFERROR(IF(COUNT(E337:H337)=0,"",IF(COUNT(E337:H337)=1,VLOOKUP(E337,'附件一之1-開班數'!$A$6:$B$65,2,0),IF(COUNT(E337:H337)=2,VLOOKUP(E337,'附件一之1-開班數'!$A$6:$B$65,2,0)&amp;"、"&amp;VLOOKUP(F337,'附件一之1-開班數'!$A$6:$B$65,2,0),IF(COUNT(E337:H337)=3,VLOOKUP(E337,'附件一之1-開班數'!$A$6:$B$65,2,0)&amp;"、"&amp;VLOOKUP(F337,'附件一之1-開班數'!$A$6:$B$65,2,0)&amp;"、"&amp;VLOOKUP(G337,'附件一之1-開班數'!$A$6:$B$65,2,0),IF(COUNT(E337:H337)=4,VLOOKUP(E337,'附件一之1-開班數'!$A$6:$B$65,2,0)&amp;"、"&amp;VLOOKUP(F337,'附件一之1-開班數'!$A$6:$B$65,2,0)&amp;"、"&amp;VLOOKUP(G337,'附件一之1-開班數'!$A$6:$B$65,2,0))&amp;"、"&amp;VLOOKUP(H337,'附件一之1-開班數'!$A$6:$B$65,2,0))))),"有班級不存在,或跳格輸入")</f>
        <v/>
      </c>
      <c r="J337" s="16"/>
      <c r="K337" s="16"/>
      <c r="L337" s="15"/>
      <c r="M337" s="15"/>
      <c r="N337" s="15"/>
      <c r="O337" s="15"/>
      <c r="P337" s="15"/>
      <c r="Q337" s="15"/>
      <c r="R337" s="179" t="str">
        <f t="shared" si="13"/>
        <v/>
      </c>
      <c r="S337" s="179" t="str">
        <f t="shared" si="12"/>
        <v/>
      </c>
    </row>
    <row r="338" spans="1:19">
      <c r="A338" s="178">
        <v>333</v>
      </c>
      <c r="B338" s="16"/>
      <c r="C338" s="16"/>
      <c r="D338" s="16"/>
      <c r="E338" s="16"/>
      <c r="F338" s="16"/>
      <c r="G338" s="16"/>
      <c r="H338" s="16"/>
      <c r="I338" s="181" t="str">
        <f>IFERROR(IF(COUNT(E338:H338)=0,"",IF(COUNT(E338:H338)=1,VLOOKUP(E338,'附件一之1-開班數'!$A$6:$B$65,2,0),IF(COUNT(E338:H338)=2,VLOOKUP(E338,'附件一之1-開班數'!$A$6:$B$65,2,0)&amp;"、"&amp;VLOOKUP(F338,'附件一之1-開班數'!$A$6:$B$65,2,0),IF(COUNT(E338:H338)=3,VLOOKUP(E338,'附件一之1-開班數'!$A$6:$B$65,2,0)&amp;"、"&amp;VLOOKUP(F338,'附件一之1-開班數'!$A$6:$B$65,2,0)&amp;"、"&amp;VLOOKUP(G338,'附件一之1-開班數'!$A$6:$B$65,2,0),IF(COUNT(E338:H338)=4,VLOOKUP(E338,'附件一之1-開班數'!$A$6:$B$65,2,0)&amp;"、"&amp;VLOOKUP(F338,'附件一之1-開班數'!$A$6:$B$65,2,0)&amp;"、"&amp;VLOOKUP(G338,'附件一之1-開班數'!$A$6:$B$65,2,0))&amp;"、"&amp;VLOOKUP(H338,'附件一之1-開班數'!$A$6:$B$65,2,0))))),"有班級不存在,或跳格輸入")</f>
        <v/>
      </c>
      <c r="J338" s="16"/>
      <c r="K338" s="16"/>
      <c r="L338" s="15"/>
      <c r="M338" s="15"/>
      <c r="N338" s="15"/>
      <c r="O338" s="15"/>
      <c r="P338" s="15"/>
      <c r="Q338" s="15"/>
      <c r="R338" s="179" t="str">
        <f t="shared" si="13"/>
        <v/>
      </c>
      <c r="S338" s="179" t="str">
        <f t="shared" si="12"/>
        <v/>
      </c>
    </row>
    <row r="339" spans="1:19">
      <c r="A339" s="178">
        <v>334</v>
      </c>
      <c r="B339" s="16"/>
      <c r="C339" s="16"/>
      <c r="D339" s="16"/>
      <c r="E339" s="16"/>
      <c r="F339" s="16"/>
      <c r="G339" s="16"/>
      <c r="H339" s="16"/>
      <c r="I339" s="181" t="str">
        <f>IFERROR(IF(COUNT(E339:H339)=0,"",IF(COUNT(E339:H339)=1,VLOOKUP(E339,'附件一之1-開班數'!$A$6:$B$65,2,0),IF(COUNT(E339:H339)=2,VLOOKUP(E339,'附件一之1-開班數'!$A$6:$B$65,2,0)&amp;"、"&amp;VLOOKUP(F339,'附件一之1-開班數'!$A$6:$B$65,2,0),IF(COUNT(E339:H339)=3,VLOOKUP(E339,'附件一之1-開班數'!$A$6:$B$65,2,0)&amp;"、"&amp;VLOOKUP(F339,'附件一之1-開班數'!$A$6:$B$65,2,0)&amp;"、"&amp;VLOOKUP(G339,'附件一之1-開班數'!$A$6:$B$65,2,0),IF(COUNT(E339:H339)=4,VLOOKUP(E339,'附件一之1-開班數'!$A$6:$B$65,2,0)&amp;"、"&amp;VLOOKUP(F339,'附件一之1-開班數'!$A$6:$B$65,2,0)&amp;"、"&amp;VLOOKUP(G339,'附件一之1-開班數'!$A$6:$B$65,2,0))&amp;"、"&amp;VLOOKUP(H339,'附件一之1-開班數'!$A$6:$B$65,2,0))))),"有班級不存在,或跳格輸入")</f>
        <v/>
      </c>
      <c r="J339" s="16"/>
      <c r="K339" s="16"/>
      <c r="L339" s="15"/>
      <c r="M339" s="15"/>
      <c r="N339" s="15"/>
      <c r="O339" s="15"/>
      <c r="P339" s="15"/>
      <c r="Q339" s="15"/>
      <c r="R339" s="179" t="str">
        <f t="shared" si="13"/>
        <v/>
      </c>
      <c r="S339" s="179" t="str">
        <f t="shared" si="12"/>
        <v/>
      </c>
    </row>
    <row r="340" spans="1:19">
      <c r="A340" s="178">
        <v>335</v>
      </c>
      <c r="B340" s="16"/>
      <c r="C340" s="16"/>
      <c r="D340" s="16"/>
      <c r="E340" s="16"/>
      <c r="F340" s="16"/>
      <c r="G340" s="16"/>
      <c r="H340" s="16"/>
      <c r="I340" s="181" t="str">
        <f>IFERROR(IF(COUNT(E340:H340)=0,"",IF(COUNT(E340:H340)=1,VLOOKUP(E340,'附件一之1-開班數'!$A$6:$B$65,2,0),IF(COUNT(E340:H340)=2,VLOOKUP(E340,'附件一之1-開班數'!$A$6:$B$65,2,0)&amp;"、"&amp;VLOOKUP(F340,'附件一之1-開班數'!$A$6:$B$65,2,0),IF(COUNT(E340:H340)=3,VLOOKUP(E340,'附件一之1-開班數'!$A$6:$B$65,2,0)&amp;"、"&amp;VLOOKUP(F340,'附件一之1-開班數'!$A$6:$B$65,2,0)&amp;"、"&amp;VLOOKUP(G340,'附件一之1-開班數'!$A$6:$B$65,2,0),IF(COUNT(E340:H340)=4,VLOOKUP(E340,'附件一之1-開班數'!$A$6:$B$65,2,0)&amp;"、"&amp;VLOOKUP(F340,'附件一之1-開班數'!$A$6:$B$65,2,0)&amp;"、"&amp;VLOOKUP(G340,'附件一之1-開班數'!$A$6:$B$65,2,0))&amp;"、"&amp;VLOOKUP(H340,'附件一之1-開班數'!$A$6:$B$65,2,0))))),"有班級不存在,或跳格輸入")</f>
        <v/>
      </c>
      <c r="J340" s="16"/>
      <c r="K340" s="16"/>
      <c r="L340" s="15"/>
      <c r="M340" s="15"/>
      <c r="N340" s="15"/>
      <c r="O340" s="15"/>
      <c r="P340" s="15"/>
      <c r="Q340" s="15"/>
      <c r="R340" s="179" t="str">
        <f t="shared" si="13"/>
        <v/>
      </c>
      <c r="S340" s="179" t="str">
        <f t="shared" si="12"/>
        <v/>
      </c>
    </row>
    <row r="341" spans="1:19">
      <c r="A341" s="178">
        <v>336</v>
      </c>
      <c r="B341" s="16"/>
      <c r="C341" s="16"/>
      <c r="D341" s="16"/>
      <c r="E341" s="16"/>
      <c r="F341" s="16"/>
      <c r="G341" s="16"/>
      <c r="H341" s="16"/>
      <c r="I341" s="181" t="str">
        <f>IFERROR(IF(COUNT(E341:H341)=0,"",IF(COUNT(E341:H341)=1,VLOOKUP(E341,'附件一之1-開班數'!$A$6:$B$65,2,0),IF(COUNT(E341:H341)=2,VLOOKUP(E341,'附件一之1-開班數'!$A$6:$B$65,2,0)&amp;"、"&amp;VLOOKUP(F341,'附件一之1-開班數'!$A$6:$B$65,2,0),IF(COUNT(E341:H341)=3,VLOOKUP(E341,'附件一之1-開班數'!$A$6:$B$65,2,0)&amp;"、"&amp;VLOOKUP(F341,'附件一之1-開班數'!$A$6:$B$65,2,0)&amp;"、"&amp;VLOOKUP(G341,'附件一之1-開班數'!$A$6:$B$65,2,0),IF(COUNT(E341:H341)=4,VLOOKUP(E341,'附件一之1-開班數'!$A$6:$B$65,2,0)&amp;"、"&amp;VLOOKUP(F341,'附件一之1-開班數'!$A$6:$B$65,2,0)&amp;"、"&amp;VLOOKUP(G341,'附件一之1-開班數'!$A$6:$B$65,2,0))&amp;"、"&amp;VLOOKUP(H341,'附件一之1-開班數'!$A$6:$B$65,2,0))))),"有班級不存在,或跳格輸入")</f>
        <v/>
      </c>
      <c r="J341" s="16"/>
      <c r="K341" s="16"/>
      <c r="L341" s="15"/>
      <c r="M341" s="15"/>
      <c r="N341" s="15"/>
      <c r="O341" s="15"/>
      <c r="P341" s="15"/>
      <c r="Q341" s="15"/>
      <c r="R341" s="179" t="str">
        <f t="shared" si="13"/>
        <v/>
      </c>
      <c r="S341" s="179" t="str">
        <f t="shared" si="12"/>
        <v/>
      </c>
    </row>
    <row r="342" spans="1:19">
      <c r="A342" s="178">
        <v>337</v>
      </c>
      <c r="B342" s="16"/>
      <c r="C342" s="16"/>
      <c r="D342" s="16"/>
      <c r="E342" s="16"/>
      <c r="F342" s="16"/>
      <c r="G342" s="16"/>
      <c r="H342" s="16"/>
      <c r="I342" s="181" t="str">
        <f>IFERROR(IF(COUNT(E342:H342)=0,"",IF(COUNT(E342:H342)=1,VLOOKUP(E342,'附件一之1-開班數'!$A$6:$B$65,2,0),IF(COUNT(E342:H342)=2,VLOOKUP(E342,'附件一之1-開班數'!$A$6:$B$65,2,0)&amp;"、"&amp;VLOOKUP(F342,'附件一之1-開班數'!$A$6:$B$65,2,0),IF(COUNT(E342:H342)=3,VLOOKUP(E342,'附件一之1-開班數'!$A$6:$B$65,2,0)&amp;"、"&amp;VLOOKUP(F342,'附件一之1-開班數'!$A$6:$B$65,2,0)&amp;"、"&amp;VLOOKUP(G342,'附件一之1-開班數'!$A$6:$B$65,2,0),IF(COUNT(E342:H342)=4,VLOOKUP(E342,'附件一之1-開班數'!$A$6:$B$65,2,0)&amp;"、"&amp;VLOOKUP(F342,'附件一之1-開班數'!$A$6:$B$65,2,0)&amp;"、"&amp;VLOOKUP(G342,'附件一之1-開班數'!$A$6:$B$65,2,0))&amp;"、"&amp;VLOOKUP(H342,'附件一之1-開班數'!$A$6:$B$65,2,0))))),"有班級不存在,或跳格輸入")</f>
        <v/>
      </c>
      <c r="J342" s="16"/>
      <c r="K342" s="16"/>
      <c r="L342" s="15"/>
      <c r="M342" s="15"/>
      <c r="N342" s="15"/>
      <c r="O342" s="15"/>
      <c r="P342" s="15"/>
      <c r="Q342" s="15"/>
      <c r="R342" s="179" t="str">
        <f t="shared" si="13"/>
        <v/>
      </c>
      <c r="S342" s="179" t="str">
        <f t="shared" si="12"/>
        <v/>
      </c>
    </row>
    <row r="343" spans="1:19">
      <c r="A343" s="178">
        <v>338</v>
      </c>
      <c r="B343" s="16"/>
      <c r="C343" s="16"/>
      <c r="D343" s="16"/>
      <c r="E343" s="16"/>
      <c r="F343" s="16"/>
      <c r="G343" s="16"/>
      <c r="H343" s="16"/>
      <c r="I343" s="181" t="str">
        <f>IFERROR(IF(COUNT(E343:H343)=0,"",IF(COUNT(E343:H343)=1,VLOOKUP(E343,'附件一之1-開班數'!$A$6:$B$65,2,0),IF(COUNT(E343:H343)=2,VLOOKUP(E343,'附件一之1-開班數'!$A$6:$B$65,2,0)&amp;"、"&amp;VLOOKUP(F343,'附件一之1-開班數'!$A$6:$B$65,2,0),IF(COUNT(E343:H343)=3,VLOOKUP(E343,'附件一之1-開班數'!$A$6:$B$65,2,0)&amp;"、"&amp;VLOOKUP(F343,'附件一之1-開班數'!$A$6:$B$65,2,0)&amp;"、"&amp;VLOOKUP(G343,'附件一之1-開班數'!$A$6:$B$65,2,0),IF(COUNT(E343:H343)=4,VLOOKUP(E343,'附件一之1-開班數'!$A$6:$B$65,2,0)&amp;"、"&amp;VLOOKUP(F343,'附件一之1-開班數'!$A$6:$B$65,2,0)&amp;"、"&amp;VLOOKUP(G343,'附件一之1-開班數'!$A$6:$B$65,2,0))&amp;"、"&amp;VLOOKUP(H343,'附件一之1-開班數'!$A$6:$B$65,2,0))))),"有班級不存在,或跳格輸入")</f>
        <v/>
      </c>
      <c r="J343" s="16"/>
      <c r="K343" s="16"/>
      <c r="L343" s="15"/>
      <c r="M343" s="15"/>
      <c r="N343" s="15"/>
      <c r="O343" s="15"/>
      <c r="P343" s="15"/>
      <c r="Q343" s="15"/>
      <c r="R343" s="179" t="str">
        <f t="shared" si="13"/>
        <v/>
      </c>
      <c r="S343" s="179" t="str">
        <f t="shared" si="12"/>
        <v/>
      </c>
    </row>
    <row r="344" spans="1:19">
      <c r="A344" s="178">
        <v>339</v>
      </c>
      <c r="B344" s="16"/>
      <c r="C344" s="16"/>
      <c r="D344" s="16"/>
      <c r="E344" s="16"/>
      <c r="F344" s="16"/>
      <c r="G344" s="16"/>
      <c r="H344" s="16"/>
      <c r="I344" s="181" t="str">
        <f>IFERROR(IF(COUNT(E344:H344)=0,"",IF(COUNT(E344:H344)=1,VLOOKUP(E344,'附件一之1-開班數'!$A$6:$B$65,2,0),IF(COUNT(E344:H344)=2,VLOOKUP(E344,'附件一之1-開班數'!$A$6:$B$65,2,0)&amp;"、"&amp;VLOOKUP(F344,'附件一之1-開班數'!$A$6:$B$65,2,0),IF(COUNT(E344:H344)=3,VLOOKUP(E344,'附件一之1-開班數'!$A$6:$B$65,2,0)&amp;"、"&amp;VLOOKUP(F344,'附件一之1-開班數'!$A$6:$B$65,2,0)&amp;"、"&amp;VLOOKUP(G344,'附件一之1-開班數'!$A$6:$B$65,2,0),IF(COUNT(E344:H344)=4,VLOOKUP(E344,'附件一之1-開班數'!$A$6:$B$65,2,0)&amp;"、"&amp;VLOOKUP(F344,'附件一之1-開班數'!$A$6:$B$65,2,0)&amp;"、"&amp;VLOOKUP(G344,'附件一之1-開班數'!$A$6:$B$65,2,0))&amp;"、"&amp;VLOOKUP(H344,'附件一之1-開班數'!$A$6:$B$65,2,0))))),"有班級不存在,或跳格輸入")</f>
        <v/>
      </c>
      <c r="J344" s="16"/>
      <c r="K344" s="16"/>
      <c r="L344" s="15"/>
      <c r="M344" s="15"/>
      <c r="N344" s="15"/>
      <c r="O344" s="15"/>
      <c r="P344" s="15"/>
      <c r="Q344" s="15"/>
      <c r="R344" s="179" t="str">
        <f t="shared" si="13"/>
        <v/>
      </c>
      <c r="S344" s="179" t="str">
        <f t="shared" si="12"/>
        <v/>
      </c>
    </row>
    <row r="345" spans="1:19">
      <c r="A345" s="178">
        <v>340</v>
      </c>
      <c r="B345" s="16"/>
      <c r="C345" s="16"/>
      <c r="D345" s="16"/>
      <c r="E345" s="16"/>
      <c r="F345" s="16"/>
      <c r="G345" s="16"/>
      <c r="H345" s="16"/>
      <c r="I345" s="181" t="str">
        <f>IFERROR(IF(COUNT(E345:H345)=0,"",IF(COUNT(E345:H345)=1,VLOOKUP(E345,'附件一之1-開班數'!$A$6:$B$65,2,0),IF(COUNT(E345:H345)=2,VLOOKUP(E345,'附件一之1-開班數'!$A$6:$B$65,2,0)&amp;"、"&amp;VLOOKUP(F345,'附件一之1-開班數'!$A$6:$B$65,2,0),IF(COUNT(E345:H345)=3,VLOOKUP(E345,'附件一之1-開班數'!$A$6:$B$65,2,0)&amp;"、"&amp;VLOOKUP(F345,'附件一之1-開班數'!$A$6:$B$65,2,0)&amp;"、"&amp;VLOOKUP(G345,'附件一之1-開班數'!$A$6:$B$65,2,0),IF(COUNT(E345:H345)=4,VLOOKUP(E345,'附件一之1-開班數'!$A$6:$B$65,2,0)&amp;"、"&amp;VLOOKUP(F345,'附件一之1-開班數'!$A$6:$B$65,2,0)&amp;"、"&amp;VLOOKUP(G345,'附件一之1-開班數'!$A$6:$B$65,2,0))&amp;"、"&amp;VLOOKUP(H345,'附件一之1-開班數'!$A$6:$B$65,2,0))))),"有班級不存在,或跳格輸入")</f>
        <v/>
      </c>
      <c r="J345" s="16"/>
      <c r="K345" s="16"/>
      <c r="L345" s="15"/>
      <c r="M345" s="15"/>
      <c r="N345" s="15"/>
      <c r="O345" s="15"/>
      <c r="P345" s="15"/>
      <c r="Q345" s="15"/>
      <c r="R345" s="179" t="str">
        <f t="shared" si="13"/>
        <v/>
      </c>
      <c r="S345" s="179" t="str">
        <f t="shared" si="12"/>
        <v/>
      </c>
    </row>
    <row r="346" spans="1:19">
      <c r="A346" s="178">
        <v>341</v>
      </c>
      <c r="B346" s="16"/>
      <c r="C346" s="16"/>
      <c r="D346" s="16"/>
      <c r="E346" s="16"/>
      <c r="F346" s="16"/>
      <c r="G346" s="16"/>
      <c r="H346" s="16"/>
      <c r="I346" s="181" t="str">
        <f>IFERROR(IF(COUNT(E346:H346)=0,"",IF(COUNT(E346:H346)=1,VLOOKUP(E346,'附件一之1-開班數'!$A$6:$B$65,2,0),IF(COUNT(E346:H346)=2,VLOOKUP(E346,'附件一之1-開班數'!$A$6:$B$65,2,0)&amp;"、"&amp;VLOOKUP(F346,'附件一之1-開班數'!$A$6:$B$65,2,0),IF(COUNT(E346:H346)=3,VLOOKUP(E346,'附件一之1-開班數'!$A$6:$B$65,2,0)&amp;"、"&amp;VLOOKUP(F346,'附件一之1-開班數'!$A$6:$B$65,2,0)&amp;"、"&amp;VLOOKUP(G346,'附件一之1-開班數'!$A$6:$B$65,2,0),IF(COUNT(E346:H346)=4,VLOOKUP(E346,'附件一之1-開班數'!$A$6:$B$65,2,0)&amp;"、"&amp;VLOOKUP(F346,'附件一之1-開班數'!$A$6:$B$65,2,0)&amp;"、"&amp;VLOOKUP(G346,'附件一之1-開班數'!$A$6:$B$65,2,0))&amp;"、"&amp;VLOOKUP(H346,'附件一之1-開班數'!$A$6:$B$65,2,0))))),"有班級不存在,或跳格輸入")</f>
        <v/>
      </c>
      <c r="J346" s="16"/>
      <c r="K346" s="16"/>
      <c r="L346" s="15"/>
      <c r="M346" s="15"/>
      <c r="N346" s="15"/>
      <c r="O346" s="15"/>
      <c r="P346" s="15"/>
      <c r="Q346" s="15"/>
      <c r="R346" s="179" t="str">
        <f t="shared" si="13"/>
        <v/>
      </c>
      <c r="S346" s="179" t="str">
        <f t="shared" si="12"/>
        <v/>
      </c>
    </row>
    <row r="347" spans="1:19">
      <c r="A347" s="178">
        <v>342</v>
      </c>
      <c r="B347" s="16"/>
      <c r="C347" s="16"/>
      <c r="D347" s="16"/>
      <c r="E347" s="16"/>
      <c r="F347" s="16"/>
      <c r="G347" s="16"/>
      <c r="H347" s="16"/>
      <c r="I347" s="181" t="str">
        <f>IFERROR(IF(COUNT(E347:H347)=0,"",IF(COUNT(E347:H347)=1,VLOOKUP(E347,'附件一之1-開班數'!$A$6:$B$65,2,0),IF(COUNT(E347:H347)=2,VLOOKUP(E347,'附件一之1-開班數'!$A$6:$B$65,2,0)&amp;"、"&amp;VLOOKUP(F347,'附件一之1-開班數'!$A$6:$B$65,2,0),IF(COUNT(E347:H347)=3,VLOOKUP(E347,'附件一之1-開班數'!$A$6:$B$65,2,0)&amp;"、"&amp;VLOOKUP(F347,'附件一之1-開班數'!$A$6:$B$65,2,0)&amp;"、"&amp;VLOOKUP(G347,'附件一之1-開班數'!$A$6:$B$65,2,0),IF(COUNT(E347:H347)=4,VLOOKUP(E347,'附件一之1-開班數'!$A$6:$B$65,2,0)&amp;"、"&amp;VLOOKUP(F347,'附件一之1-開班數'!$A$6:$B$65,2,0)&amp;"、"&amp;VLOOKUP(G347,'附件一之1-開班數'!$A$6:$B$65,2,0))&amp;"、"&amp;VLOOKUP(H347,'附件一之1-開班數'!$A$6:$B$65,2,0))))),"有班級不存在,或跳格輸入")</f>
        <v/>
      </c>
      <c r="J347" s="16"/>
      <c r="K347" s="16"/>
      <c r="L347" s="15"/>
      <c r="M347" s="15"/>
      <c r="N347" s="15"/>
      <c r="O347" s="15"/>
      <c r="P347" s="15"/>
      <c r="Q347" s="15"/>
      <c r="R347" s="179" t="str">
        <f t="shared" si="13"/>
        <v/>
      </c>
      <c r="S347" s="179" t="str">
        <f t="shared" si="12"/>
        <v/>
      </c>
    </row>
    <row r="348" spans="1:19">
      <c r="A348" s="178">
        <v>343</v>
      </c>
      <c r="B348" s="16"/>
      <c r="C348" s="16"/>
      <c r="D348" s="16"/>
      <c r="E348" s="16"/>
      <c r="F348" s="16"/>
      <c r="G348" s="16"/>
      <c r="H348" s="16"/>
      <c r="I348" s="181" t="str">
        <f>IFERROR(IF(COUNT(E348:H348)=0,"",IF(COUNT(E348:H348)=1,VLOOKUP(E348,'附件一之1-開班數'!$A$6:$B$65,2,0),IF(COUNT(E348:H348)=2,VLOOKUP(E348,'附件一之1-開班數'!$A$6:$B$65,2,0)&amp;"、"&amp;VLOOKUP(F348,'附件一之1-開班數'!$A$6:$B$65,2,0),IF(COUNT(E348:H348)=3,VLOOKUP(E348,'附件一之1-開班數'!$A$6:$B$65,2,0)&amp;"、"&amp;VLOOKUP(F348,'附件一之1-開班數'!$A$6:$B$65,2,0)&amp;"、"&amp;VLOOKUP(G348,'附件一之1-開班數'!$A$6:$B$65,2,0),IF(COUNT(E348:H348)=4,VLOOKUP(E348,'附件一之1-開班數'!$A$6:$B$65,2,0)&amp;"、"&amp;VLOOKUP(F348,'附件一之1-開班數'!$A$6:$B$65,2,0)&amp;"、"&amp;VLOOKUP(G348,'附件一之1-開班數'!$A$6:$B$65,2,0))&amp;"、"&amp;VLOOKUP(H348,'附件一之1-開班數'!$A$6:$B$65,2,0))))),"有班級不存在,或跳格輸入")</f>
        <v/>
      </c>
      <c r="J348" s="16"/>
      <c r="K348" s="16"/>
      <c r="L348" s="15"/>
      <c r="M348" s="15"/>
      <c r="N348" s="15"/>
      <c r="O348" s="15"/>
      <c r="P348" s="15"/>
      <c r="Q348" s="15"/>
      <c r="R348" s="179" t="str">
        <f t="shared" si="13"/>
        <v/>
      </c>
      <c r="S348" s="179" t="str">
        <f t="shared" si="12"/>
        <v/>
      </c>
    </row>
    <row r="349" spans="1:19">
      <c r="A349" s="178">
        <v>344</v>
      </c>
      <c r="B349" s="16"/>
      <c r="C349" s="16"/>
      <c r="D349" s="16"/>
      <c r="E349" s="16"/>
      <c r="F349" s="16"/>
      <c r="G349" s="16"/>
      <c r="H349" s="16"/>
      <c r="I349" s="181" t="str">
        <f>IFERROR(IF(COUNT(E349:H349)=0,"",IF(COUNT(E349:H349)=1,VLOOKUP(E349,'附件一之1-開班數'!$A$6:$B$65,2,0),IF(COUNT(E349:H349)=2,VLOOKUP(E349,'附件一之1-開班數'!$A$6:$B$65,2,0)&amp;"、"&amp;VLOOKUP(F349,'附件一之1-開班數'!$A$6:$B$65,2,0),IF(COUNT(E349:H349)=3,VLOOKUP(E349,'附件一之1-開班數'!$A$6:$B$65,2,0)&amp;"、"&amp;VLOOKUP(F349,'附件一之1-開班數'!$A$6:$B$65,2,0)&amp;"、"&amp;VLOOKUP(G349,'附件一之1-開班數'!$A$6:$B$65,2,0),IF(COUNT(E349:H349)=4,VLOOKUP(E349,'附件一之1-開班數'!$A$6:$B$65,2,0)&amp;"、"&amp;VLOOKUP(F349,'附件一之1-開班數'!$A$6:$B$65,2,0)&amp;"、"&amp;VLOOKUP(G349,'附件一之1-開班數'!$A$6:$B$65,2,0))&amp;"、"&amp;VLOOKUP(H349,'附件一之1-開班數'!$A$6:$B$65,2,0))))),"有班級不存在,或跳格輸入")</f>
        <v/>
      </c>
      <c r="J349" s="16"/>
      <c r="K349" s="16"/>
      <c r="L349" s="15"/>
      <c r="M349" s="15"/>
      <c r="N349" s="15"/>
      <c r="O349" s="15"/>
      <c r="P349" s="15"/>
      <c r="Q349" s="15"/>
      <c r="R349" s="179" t="str">
        <f t="shared" si="13"/>
        <v/>
      </c>
      <c r="S349" s="179" t="str">
        <f t="shared" si="12"/>
        <v/>
      </c>
    </row>
    <row r="350" spans="1:19">
      <c r="A350" s="178">
        <v>345</v>
      </c>
      <c r="B350" s="16"/>
      <c r="C350" s="16"/>
      <c r="D350" s="16"/>
      <c r="E350" s="16"/>
      <c r="F350" s="16"/>
      <c r="G350" s="16"/>
      <c r="H350" s="16"/>
      <c r="I350" s="181" t="str">
        <f>IFERROR(IF(COUNT(E350:H350)=0,"",IF(COUNT(E350:H350)=1,VLOOKUP(E350,'附件一之1-開班數'!$A$6:$B$65,2,0),IF(COUNT(E350:H350)=2,VLOOKUP(E350,'附件一之1-開班數'!$A$6:$B$65,2,0)&amp;"、"&amp;VLOOKUP(F350,'附件一之1-開班數'!$A$6:$B$65,2,0),IF(COUNT(E350:H350)=3,VLOOKUP(E350,'附件一之1-開班數'!$A$6:$B$65,2,0)&amp;"、"&amp;VLOOKUP(F350,'附件一之1-開班數'!$A$6:$B$65,2,0)&amp;"、"&amp;VLOOKUP(G350,'附件一之1-開班數'!$A$6:$B$65,2,0),IF(COUNT(E350:H350)=4,VLOOKUP(E350,'附件一之1-開班數'!$A$6:$B$65,2,0)&amp;"、"&amp;VLOOKUP(F350,'附件一之1-開班數'!$A$6:$B$65,2,0)&amp;"、"&amp;VLOOKUP(G350,'附件一之1-開班數'!$A$6:$B$65,2,0))&amp;"、"&amp;VLOOKUP(H350,'附件一之1-開班數'!$A$6:$B$65,2,0))))),"有班級不存在,或跳格輸入")</f>
        <v/>
      </c>
      <c r="J350" s="16"/>
      <c r="K350" s="16"/>
      <c r="L350" s="15"/>
      <c r="M350" s="15"/>
      <c r="N350" s="15"/>
      <c r="O350" s="15"/>
      <c r="P350" s="15"/>
      <c r="Q350" s="15"/>
      <c r="R350" s="179" t="str">
        <f t="shared" si="13"/>
        <v/>
      </c>
      <c r="S350" s="179" t="str">
        <f t="shared" si="12"/>
        <v/>
      </c>
    </row>
    <row r="351" spans="1:19">
      <c r="A351" s="178">
        <v>346</v>
      </c>
      <c r="B351" s="16"/>
      <c r="C351" s="16"/>
      <c r="D351" s="16"/>
      <c r="E351" s="16"/>
      <c r="F351" s="16"/>
      <c r="G351" s="16"/>
      <c r="H351" s="16"/>
      <c r="I351" s="181" t="str">
        <f>IFERROR(IF(COUNT(E351:H351)=0,"",IF(COUNT(E351:H351)=1,VLOOKUP(E351,'附件一之1-開班數'!$A$6:$B$65,2,0),IF(COUNT(E351:H351)=2,VLOOKUP(E351,'附件一之1-開班數'!$A$6:$B$65,2,0)&amp;"、"&amp;VLOOKUP(F351,'附件一之1-開班數'!$A$6:$B$65,2,0),IF(COUNT(E351:H351)=3,VLOOKUP(E351,'附件一之1-開班數'!$A$6:$B$65,2,0)&amp;"、"&amp;VLOOKUP(F351,'附件一之1-開班數'!$A$6:$B$65,2,0)&amp;"、"&amp;VLOOKUP(G351,'附件一之1-開班數'!$A$6:$B$65,2,0),IF(COUNT(E351:H351)=4,VLOOKUP(E351,'附件一之1-開班數'!$A$6:$B$65,2,0)&amp;"、"&amp;VLOOKUP(F351,'附件一之1-開班數'!$A$6:$B$65,2,0)&amp;"、"&amp;VLOOKUP(G351,'附件一之1-開班數'!$A$6:$B$65,2,0))&amp;"、"&amp;VLOOKUP(H351,'附件一之1-開班數'!$A$6:$B$65,2,0))))),"有班級不存在,或跳格輸入")</f>
        <v/>
      </c>
      <c r="J351" s="16"/>
      <c r="K351" s="16"/>
      <c r="L351" s="15"/>
      <c r="M351" s="15"/>
      <c r="N351" s="15"/>
      <c r="O351" s="15"/>
      <c r="P351" s="15"/>
      <c r="Q351" s="15"/>
      <c r="R351" s="179" t="str">
        <f t="shared" si="13"/>
        <v/>
      </c>
      <c r="S351" s="179" t="str">
        <f t="shared" si="12"/>
        <v/>
      </c>
    </row>
    <row r="352" spans="1:19">
      <c r="A352" s="178">
        <v>347</v>
      </c>
      <c r="B352" s="16"/>
      <c r="C352" s="16"/>
      <c r="D352" s="16"/>
      <c r="E352" s="16"/>
      <c r="F352" s="16"/>
      <c r="G352" s="16"/>
      <c r="H352" s="16"/>
      <c r="I352" s="181" t="str">
        <f>IFERROR(IF(COUNT(E352:H352)=0,"",IF(COUNT(E352:H352)=1,VLOOKUP(E352,'附件一之1-開班數'!$A$6:$B$65,2,0),IF(COUNT(E352:H352)=2,VLOOKUP(E352,'附件一之1-開班數'!$A$6:$B$65,2,0)&amp;"、"&amp;VLOOKUP(F352,'附件一之1-開班數'!$A$6:$B$65,2,0),IF(COUNT(E352:H352)=3,VLOOKUP(E352,'附件一之1-開班數'!$A$6:$B$65,2,0)&amp;"、"&amp;VLOOKUP(F352,'附件一之1-開班數'!$A$6:$B$65,2,0)&amp;"、"&amp;VLOOKUP(G352,'附件一之1-開班數'!$A$6:$B$65,2,0),IF(COUNT(E352:H352)=4,VLOOKUP(E352,'附件一之1-開班數'!$A$6:$B$65,2,0)&amp;"、"&amp;VLOOKUP(F352,'附件一之1-開班數'!$A$6:$B$65,2,0)&amp;"、"&amp;VLOOKUP(G352,'附件一之1-開班數'!$A$6:$B$65,2,0))&amp;"、"&amp;VLOOKUP(H352,'附件一之1-開班數'!$A$6:$B$65,2,0))))),"有班級不存在,或跳格輸入")</f>
        <v/>
      </c>
      <c r="J352" s="16"/>
      <c r="K352" s="16"/>
      <c r="L352" s="15"/>
      <c r="M352" s="15"/>
      <c r="N352" s="15"/>
      <c r="O352" s="15"/>
      <c r="P352" s="15"/>
      <c r="Q352" s="15"/>
      <c r="R352" s="179" t="str">
        <f t="shared" si="13"/>
        <v/>
      </c>
      <c r="S352" s="179" t="str">
        <f t="shared" si="12"/>
        <v/>
      </c>
    </row>
    <row r="353" spans="1:19">
      <c r="A353" s="178">
        <v>348</v>
      </c>
      <c r="B353" s="16"/>
      <c r="C353" s="16"/>
      <c r="D353" s="16"/>
      <c r="E353" s="16"/>
      <c r="F353" s="16"/>
      <c r="G353" s="16"/>
      <c r="H353" s="16"/>
      <c r="I353" s="181" t="str">
        <f>IFERROR(IF(COUNT(E353:H353)=0,"",IF(COUNT(E353:H353)=1,VLOOKUP(E353,'附件一之1-開班數'!$A$6:$B$65,2,0),IF(COUNT(E353:H353)=2,VLOOKUP(E353,'附件一之1-開班數'!$A$6:$B$65,2,0)&amp;"、"&amp;VLOOKUP(F353,'附件一之1-開班數'!$A$6:$B$65,2,0),IF(COUNT(E353:H353)=3,VLOOKUP(E353,'附件一之1-開班數'!$A$6:$B$65,2,0)&amp;"、"&amp;VLOOKUP(F353,'附件一之1-開班數'!$A$6:$B$65,2,0)&amp;"、"&amp;VLOOKUP(G353,'附件一之1-開班數'!$A$6:$B$65,2,0),IF(COUNT(E353:H353)=4,VLOOKUP(E353,'附件一之1-開班數'!$A$6:$B$65,2,0)&amp;"、"&amp;VLOOKUP(F353,'附件一之1-開班數'!$A$6:$B$65,2,0)&amp;"、"&amp;VLOOKUP(G353,'附件一之1-開班數'!$A$6:$B$65,2,0))&amp;"、"&amp;VLOOKUP(H353,'附件一之1-開班數'!$A$6:$B$65,2,0))))),"有班級不存在,或跳格輸入")</f>
        <v/>
      </c>
      <c r="J353" s="16"/>
      <c r="K353" s="16"/>
      <c r="L353" s="15"/>
      <c r="M353" s="15"/>
      <c r="N353" s="15"/>
      <c r="O353" s="15"/>
      <c r="P353" s="15"/>
      <c r="Q353" s="15"/>
      <c r="R353" s="179" t="str">
        <f t="shared" si="13"/>
        <v/>
      </c>
      <c r="S353" s="179" t="str">
        <f t="shared" si="12"/>
        <v/>
      </c>
    </row>
    <row r="354" spans="1:19">
      <c r="A354" s="178">
        <v>349</v>
      </c>
      <c r="B354" s="16"/>
      <c r="C354" s="16"/>
      <c r="D354" s="16"/>
      <c r="E354" s="16"/>
      <c r="F354" s="16"/>
      <c r="G354" s="16"/>
      <c r="H354" s="16"/>
      <c r="I354" s="181" t="str">
        <f>IFERROR(IF(COUNT(E354:H354)=0,"",IF(COUNT(E354:H354)=1,VLOOKUP(E354,'附件一之1-開班數'!$A$6:$B$65,2,0),IF(COUNT(E354:H354)=2,VLOOKUP(E354,'附件一之1-開班數'!$A$6:$B$65,2,0)&amp;"、"&amp;VLOOKUP(F354,'附件一之1-開班數'!$A$6:$B$65,2,0),IF(COUNT(E354:H354)=3,VLOOKUP(E354,'附件一之1-開班數'!$A$6:$B$65,2,0)&amp;"、"&amp;VLOOKUP(F354,'附件一之1-開班數'!$A$6:$B$65,2,0)&amp;"、"&amp;VLOOKUP(G354,'附件一之1-開班數'!$A$6:$B$65,2,0),IF(COUNT(E354:H354)=4,VLOOKUP(E354,'附件一之1-開班數'!$A$6:$B$65,2,0)&amp;"、"&amp;VLOOKUP(F354,'附件一之1-開班數'!$A$6:$B$65,2,0)&amp;"、"&amp;VLOOKUP(G354,'附件一之1-開班數'!$A$6:$B$65,2,0))&amp;"、"&amp;VLOOKUP(H354,'附件一之1-開班數'!$A$6:$B$65,2,0))))),"有班級不存在,或跳格輸入")</f>
        <v/>
      </c>
      <c r="J354" s="16"/>
      <c r="K354" s="16"/>
      <c r="L354" s="15"/>
      <c r="M354" s="15"/>
      <c r="N354" s="15"/>
      <c r="O354" s="15"/>
      <c r="P354" s="15"/>
      <c r="Q354" s="15"/>
      <c r="R354" s="179" t="str">
        <f t="shared" si="13"/>
        <v/>
      </c>
      <c r="S354" s="179" t="str">
        <f t="shared" si="12"/>
        <v/>
      </c>
    </row>
    <row r="355" spans="1:19">
      <c r="A355" s="178">
        <v>350</v>
      </c>
      <c r="B355" s="16"/>
      <c r="C355" s="16"/>
      <c r="D355" s="16"/>
      <c r="E355" s="16"/>
      <c r="F355" s="16"/>
      <c r="G355" s="16"/>
      <c r="H355" s="16"/>
      <c r="I355" s="181" t="str">
        <f>IFERROR(IF(COUNT(E355:H355)=0,"",IF(COUNT(E355:H355)=1,VLOOKUP(E355,'附件一之1-開班數'!$A$6:$B$65,2,0),IF(COUNT(E355:H355)=2,VLOOKUP(E355,'附件一之1-開班數'!$A$6:$B$65,2,0)&amp;"、"&amp;VLOOKUP(F355,'附件一之1-開班數'!$A$6:$B$65,2,0),IF(COUNT(E355:H355)=3,VLOOKUP(E355,'附件一之1-開班數'!$A$6:$B$65,2,0)&amp;"、"&amp;VLOOKUP(F355,'附件一之1-開班數'!$A$6:$B$65,2,0)&amp;"、"&amp;VLOOKUP(G355,'附件一之1-開班數'!$A$6:$B$65,2,0),IF(COUNT(E355:H355)=4,VLOOKUP(E355,'附件一之1-開班數'!$A$6:$B$65,2,0)&amp;"、"&amp;VLOOKUP(F355,'附件一之1-開班數'!$A$6:$B$65,2,0)&amp;"、"&amp;VLOOKUP(G355,'附件一之1-開班數'!$A$6:$B$65,2,0))&amp;"、"&amp;VLOOKUP(H355,'附件一之1-開班數'!$A$6:$B$65,2,0))))),"有班級不存在,或跳格輸入")</f>
        <v/>
      </c>
      <c r="J355" s="16"/>
      <c r="K355" s="16"/>
      <c r="L355" s="15"/>
      <c r="M355" s="15"/>
      <c r="N355" s="15"/>
      <c r="O355" s="15"/>
      <c r="P355" s="15"/>
      <c r="Q355" s="15"/>
      <c r="R355" s="179" t="str">
        <f t="shared" si="13"/>
        <v/>
      </c>
      <c r="S355" s="179" t="str">
        <f t="shared" si="12"/>
        <v/>
      </c>
    </row>
    <row r="356" spans="1:19">
      <c r="A356" s="178">
        <v>351</v>
      </c>
      <c r="B356" s="16"/>
      <c r="C356" s="16"/>
      <c r="D356" s="16"/>
      <c r="E356" s="16"/>
      <c r="F356" s="16"/>
      <c r="G356" s="16"/>
      <c r="H356" s="16"/>
      <c r="I356" s="181" t="str">
        <f>IFERROR(IF(COUNT(E356:H356)=0,"",IF(COUNT(E356:H356)=1,VLOOKUP(E356,'附件一之1-開班數'!$A$6:$B$65,2,0),IF(COUNT(E356:H356)=2,VLOOKUP(E356,'附件一之1-開班數'!$A$6:$B$65,2,0)&amp;"、"&amp;VLOOKUP(F356,'附件一之1-開班數'!$A$6:$B$65,2,0),IF(COUNT(E356:H356)=3,VLOOKUP(E356,'附件一之1-開班數'!$A$6:$B$65,2,0)&amp;"、"&amp;VLOOKUP(F356,'附件一之1-開班數'!$A$6:$B$65,2,0)&amp;"、"&amp;VLOOKUP(G356,'附件一之1-開班數'!$A$6:$B$65,2,0),IF(COUNT(E356:H356)=4,VLOOKUP(E356,'附件一之1-開班數'!$A$6:$B$65,2,0)&amp;"、"&amp;VLOOKUP(F356,'附件一之1-開班數'!$A$6:$B$65,2,0)&amp;"、"&amp;VLOOKUP(G356,'附件一之1-開班數'!$A$6:$B$65,2,0))&amp;"、"&amp;VLOOKUP(H356,'附件一之1-開班數'!$A$6:$B$65,2,0))))),"有班級不存在,或跳格輸入")</f>
        <v/>
      </c>
      <c r="J356" s="16"/>
      <c r="K356" s="16"/>
      <c r="L356" s="15"/>
      <c r="M356" s="15"/>
      <c r="N356" s="15"/>
      <c r="O356" s="15"/>
      <c r="P356" s="15"/>
      <c r="Q356" s="15"/>
      <c r="R356" s="179" t="str">
        <f t="shared" si="13"/>
        <v/>
      </c>
      <c r="S356" s="179" t="str">
        <f t="shared" si="12"/>
        <v/>
      </c>
    </row>
    <row r="357" spans="1:19">
      <c r="A357" s="178">
        <v>352</v>
      </c>
      <c r="B357" s="16"/>
      <c r="C357" s="16"/>
      <c r="D357" s="16"/>
      <c r="E357" s="16"/>
      <c r="F357" s="16"/>
      <c r="G357" s="16"/>
      <c r="H357" s="16"/>
      <c r="I357" s="181" t="str">
        <f>IFERROR(IF(COUNT(E357:H357)=0,"",IF(COUNT(E357:H357)=1,VLOOKUP(E357,'附件一之1-開班數'!$A$6:$B$65,2,0),IF(COUNT(E357:H357)=2,VLOOKUP(E357,'附件一之1-開班數'!$A$6:$B$65,2,0)&amp;"、"&amp;VLOOKUP(F357,'附件一之1-開班數'!$A$6:$B$65,2,0),IF(COUNT(E357:H357)=3,VLOOKUP(E357,'附件一之1-開班數'!$A$6:$B$65,2,0)&amp;"、"&amp;VLOOKUP(F357,'附件一之1-開班數'!$A$6:$B$65,2,0)&amp;"、"&amp;VLOOKUP(G357,'附件一之1-開班數'!$A$6:$B$65,2,0),IF(COUNT(E357:H357)=4,VLOOKUP(E357,'附件一之1-開班數'!$A$6:$B$65,2,0)&amp;"、"&amp;VLOOKUP(F357,'附件一之1-開班數'!$A$6:$B$65,2,0)&amp;"、"&amp;VLOOKUP(G357,'附件一之1-開班數'!$A$6:$B$65,2,0))&amp;"、"&amp;VLOOKUP(H357,'附件一之1-開班數'!$A$6:$B$65,2,0))))),"有班級不存在,或跳格輸入")</f>
        <v/>
      </c>
      <c r="J357" s="16"/>
      <c r="K357" s="16"/>
      <c r="L357" s="15"/>
      <c r="M357" s="15"/>
      <c r="N357" s="15"/>
      <c r="O357" s="15"/>
      <c r="P357" s="15"/>
      <c r="Q357" s="15"/>
      <c r="R357" s="179" t="str">
        <f t="shared" si="13"/>
        <v/>
      </c>
      <c r="S357" s="179" t="str">
        <f t="shared" si="12"/>
        <v/>
      </c>
    </row>
    <row r="358" spans="1:19">
      <c r="A358" s="178">
        <v>353</v>
      </c>
      <c r="B358" s="16"/>
      <c r="C358" s="16"/>
      <c r="D358" s="16"/>
      <c r="E358" s="16"/>
      <c r="F358" s="16"/>
      <c r="G358" s="16"/>
      <c r="H358" s="16"/>
      <c r="I358" s="181" t="str">
        <f>IFERROR(IF(COUNT(E358:H358)=0,"",IF(COUNT(E358:H358)=1,VLOOKUP(E358,'附件一之1-開班數'!$A$6:$B$65,2,0),IF(COUNT(E358:H358)=2,VLOOKUP(E358,'附件一之1-開班數'!$A$6:$B$65,2,0)&amp;"、"&amp;VLOOKUP(F358,'附件一之1-開班數'!$A$6:$B$65,2,0),IF(COUNT(E358:H358)=3,VLOOKUP(E358,'附件一之1-開班數'!$A$6:$B$65,2,0)&amp;"、"&amp;VLOOKUP(F358,'附件一之1-開班數'!$A$6:$B$65,2,0)&amp;"、"&amp;VLOOKUP(G358,'附件一之1-開班數'!$A$6:$B$65,2,0),IF(COUNT(E358:H358)=4,VLOOKUP(E358,'附件一之1-開班數'!$A$6:$B$65,2,0)&amp;"、"&amp;VLOOKUP(F358,'附件一之1-開班數'!$A$6:$B$65,2,0)&amp;"、"&amp;VLOOKUP(G358,'附件一之1-開班數'!$A$6:$B$65,2,0))&amp;"、"&amp;VLOOKUP(H358,'附件一之1-開班數'!$A$6:$B$65,2,0))))),"有班級不存在,或跳格輸入")</f>
        <v/>
      </c>
      <c r="J358" s="16"/>
      <c r="K358" s="16"/>
      <c r="L358" s="15"/>
      <c r="M358" s="15"/>
      <c r="N358" s="15"/>
      <c r="O358" s="15"/>
      <c r="P358" s="15"/>
      <c r="Q358" s="15"/>
      <c r="R358" s="179" t="str">
        <f t="shared" si="13"/>
        <v/>
      </c>
      <c r="S358" s="179" t="str">
        <f t="shared" si="12"/>
        <v/>
      </c>
    </row>
    <row r="359" spans="1:19">
      <c r="A359" s="178">
        <v>354</v>
      </c>
      <c r="B359" s="16"/>
      <c r="C359" s="16"/>
      <c r="D359" s="16"/>
      <c r="E359" s="16"/>
      <c r="F359" s="16"/>
      <c r="G359" s="16"/>
      <c r="H359" s="16"/>
      <c r="I359" s="181" t="str">
        <f>IFERROR(IF(COUNT(E359:H359)=0,"",IF(COUNT(E359:H359)=1,VLOOKUP(E359,'附件一之1-開班數'!$A$6:$B$65,2,0),IF(COUNT(E359:H359)=2,VLOOKUP(E359,'附件一之1-開班數'!$A$6:$B$65,2,0)&amp;"、"&amp;VLOOKUP(F359,'附件一之1-開班數'!$A$6:$B$65,2,0),IF(COUNT(E359:H359)=3,VLOOKUP(E359,'附件一之1-開班數'!$A$6:$B$65,2,0)&amp;"、"&amp;VLOOKUP(F359,'附件一之1-開班數'!$A$6:$B$65,2,0)&amp;"、"&amp;VLOOKUP(G359,'附件一之1-開班數'!$A$6:$B$65,2,0),IF(COUNT(E359:H359)=4,VLOOKUP(E359,'附件一之1-開班數'!$A$6:$B$65,2,0)&amp;"、"&amp;VLOOKUP(F359,'附件一之1-開班數'!$A$6:$B$65,2,0)&amp;"、"&amp;VLOOKUP(G359,'附件一之1-開班數'!$A$6:$B$65,2,0))&amp;"、"&amp;VLOOKUP(H359,'附件一之1-開班數'!$A$6:$B$65,2,0))))),"有班級不存在,或跳格輸入")</f>
        <v/>
      </c>
      <c r="J359" s="16"/>
      <c r="K359" s="16"/>
      <c r="L359" s="15"/>
      <c r="M359" s="15"/>
      <c r="N359" s="15"/>
      <c r="O359" s="15"/>
      <c r="P359" s="15"/>
      <c r="Q359" s="15"/>
      <c r="R359" s="179" t="str">
        <f t="shared" si="13"/>
        <v/>
      </c>
      <c r="S359" s="179" t="str">
        <f t="shared" si="12"/>
        <v/>
      </c>
    </row>
    <row r="360" spans="1:19">
      <c r="A360" s="178">
        <v>355</v>
      </c>
      <c r="B360" s="16"/>
      <c r="C360" s="16"/>
      <c r="D360" s="16"/>
      <c r="E360" s="16"/>
      <c r="F360" s="16"/>
      <c r="G360" s="16"/>
      <c r="H360" s="16"/>
      <c r="I360" s="181" t="str">
        <f>IFERROR(IF(COUNT(E360:H360)=0,"",IF(COUNT(E360:H360)=1,VLOOKUP(E360,'附件一之1-開班數'!$A$6:$B$65,2,0),IF(COUNT(E360:H360)=2,VLOOKUP(E360,'附件一之1-開班數'!$A$6:$B$65,2,0)&amp;"、"&amp;VLOOKUP(F360,'附件一之1-開班數'!$A$6:$B$65,2,0),IF(COUNT(E360:H360)=3,VLOOKUP(E360,'附件一之1-開班數'!$A$6:$B$65,2,0)&amp;"、"&amp;VLOOKUP(F360,'附件一之1-開班數'!$A$6:$B$65,2,0)&amp;"、"&amp;VLOOKUP(G360,'附件一之1-開班數'!$A$6:$B$65,2,0),IF(COUNT(E360:H360)=4,VLOOKUP(E360,'附件一之1-開班數'!$A$6:$B$65,2,0)&amp;"、"&amp;VLOOKUP(F360,'附件一之1-開班數'!$A$6:$B$65,2,0)&amp;"、"&amp;VLOOKUP(G360,'附件一之1-開班數'!$A$6:$B$65,2,0))&amp;"、"&amp;VLOOKUP(H360,'附件一之1-開班數'!$A$6:$B$65,2,0))))),"有班級不存在,或跳格輸入")</f>
        <v/>
      </c>
      <c r="J360" s="16"/>
      <c r="K360" s="16"/>
      <c r="L360" s="15"/>
      <c r="M360" s="15"/>
      <c r="N360" s="15"/>
      <c r="O360" s="15"/>
      <c r="P360" s="15"/>
      <c r="Q360" s="15"/>
      <c r="R360" s="179" t="str">
        <f t="shared" si="13"/>
        <v/>
      </c>
      <c r="S360" s="179" t="str">
        <f t="shared" si="12"/>
        <v/>
      </c>
    </row>
    <row r="361" spans="1:19">
      <c r="A361" s="178">
        <v>356</v>
      </c>
      <c r="B361" s="16"/>
      <c r="C361" s="16"/>
      <c r="D361" s="16"/>
      <c r="E361" s="16"/>
      <c r="F361" s="16"/>
      <c r="G361" s="16"/>
      <c r="H361" s="16"/>
      <c r="I361" s="181" t="str">
        <f>IFERROR(IF(COUNT(E361:H361)=0,"",IF(COUNT(E361:H361)=1,VLOOKUP(E361,'附件一之1-開班數'!$A$6:$B$65,2,0),IF(COUNT(E361:H361)=2,VLOOKUP(E361,'附件一之1-開班數'!$A$6:$B$65,2,0)&amp;"、"&amp;VLOOKUP(F361,'附件一之1-開班數'!$A$6:$B$65,2,0),IF(COUNT(E361:H361)=3,VLOOKUP(E361,'附件一之1-開班數'!$A$6:$B$65,2,0)&amp;"、"&amp;VLOOKUP(F361,'附件一之1-開班數'!$A$6:$B$65,2,0)&amp;"、"&amp;VLOOKUP(G361,'附件一之1-開班數'!$A$6:$B$65,2,0),IF(COUNT(E361:H361)=4,VLOOKUP(E361,'附件一之1-開班數'!$A$6:$B$65,2,0)&amp;"、"&amp;VLOOKUP(F361,'附件一之1-開班數'!$A$6:$B$65,2,0)&amp;"、"&amp;VLOOKUP(G361,'附件一之1-開班數'!$A$6:$B$65,2,0))&amp;"、"&amp;VLOOKUP(H361,'附件一之1-開班數'!$A$6:$B$65,2,0))))),"有班級不存在,或跳格輸入")</f>
        <v/>
      </c>
      <c r="J361" s="16"/>
      <c r="K361" s="16"/>
      <c r="L361" s="15"/>
      <c r="M361" s="15"/>
      <c r="N361" s="15"/>
      <c r="O361" s="15"/>
      <c r="P361" s="15"/>
      <c r="Q361" s="15"/>
      <c r="R361" s="179" t="str">
        <f t="shared" si="13"/>
        <v/>
      </c>
      <c r="S361" s="179" t="str">
        <f t="shared" si="12"/>
        <v/>
      </c>
    </row>
    <row r="362" spans="1:19">
      <c r="A362" s="178">
        <v>357</v>
      </c>
      <c r="B362" s="16"/>
      <c r="C362" s="16"/>
      <c r="D362" s="16"/>
      <c r="E362" s="16"/>
      <c r="F362" s="16"/>
      <c r="G362" s="16"/>
      <c r="H362" s="16"/>
      <c r="I362" s="181" t="str">
        <f>IFERROR(IF(COUNT(E362:H362)=0,"",IF(COUNT(E362:H362)=1,VLOOKUP(E362,'附件一之1-開班數'!$A$6:$B$65,2,0),IF(COUNT(E362:H362)=2,VLOOKUP(E362,'附件一之1-開班數'!$A$6:$B$65,2,0)&amp;"、"&amp;VLOOKUP(F362,'附件一之1-開班數'!$A$6:$B$65,2,0),IF(COUNT(E362:H362)=3,VLOOKUP(E362,'附件一之1-開班數'!$A$6:$B$65,2,0)&amp;"、"&amp;VLOOKUP(F362,'附件一之1-開班數'!$A$6:$B$65,2,0)&amp;"、"&amp;VLOOKUP(G362,'附件一之1-開班數'!$A$6:$B$65,2,0),IF(COUNT(E362:H362)=4,VLOOKUP(E362,'附件一之1-開班數'!$A$6:$B$65,2,0)&amp;"、"&amp;VLOOKUP(F362,'附件一之1-開班數'!$A$6:$B$65,2,0)&amp;"、"&amp;VLOOKUP(G362,'附件一之1-開班數'!$A$6:$B$65,2,0))&amp;"、"&amp;VLOOKUP(H362,'附件一之1-開班數'!$A$6:$B$65,2,0))))),"有班級不存在,或跳格輸入")</f>
        <v/>
      </c>
      <c r="J362" s="16"/>
      <c r="K362" s="16"/>
      <c r="L362" s="15"/>
      <c r="M362" s="15"/>
      <c r="N362" s="15"/>
      <c r="O362" s="15"/>
      <c r="P362" s="15"/>
      <c r="Q362" s="15"/>
      <c r="R362" s="179" t="str">
        <f t="shared" si="13"/>
        <v/>
      </c>
      <c r="S362" s="179" t="str">
        <f t="shared" si="12"/>
        <v/>
      </c>
    </row>
    <row r="363" spans="1:19">
      <c r="A363" s="178">
        <v>358</v>
      </c>
      <c r="B363" s="16"/>
      <c r="C363" s="16"/>
      <c r="D363" s="16"/>
      <c r="E363" s="16"/>
      <c r="F363" s="16"/>
      <c r="G363" s="16"/>
      <c r="H363" s="16"/>
      <c r="I363" s="181" t="str">
        <f>IFERROR(IF(COUNT(E363:H363)=0,"",IF(COUNT(E363:H363)=1,VLOOKUP(E363,'附件一之1-開班數'!$A$6:$B$65,2,0),IF(COUNT(E363:H363)=2,VLOOKUP(E363,'附件一之1-開班數'!$A$6:$B$65,2,0)&amp;"、"&amp;VLOOKUP(F363,'附件一之1-開班數'!$A$6:$B$65,2,0),IF(COUNT(E363:H363)=3,VLOOKUP(E363,'附件一之1-開班數'!$A$6:$B$65,2,0)&amp;"、"&amp;VLOOKUP(F363,'附件一之1-開班數'!$A$6:$B$65,2,0)&amp;"、"&amp;VLOOKUP(G363,'附件一之1-開班數'!$A$6:$B$65,2,0),IF(COUNT(E363:H363)=4,VLOOKUP(E363,'附件一之1-開班數'!$A$6:$B$65,2,0)&amp;"、"&amp;VLOOKUP(F363,'附件一之1-開班數'!$A$6:$B$65,2,0)&amp;"、"&amp;VLOOKUP(G363,'附件一之1-開班數'!$A$6:$B$65,2,0))&amp;"、"&amp;VLOOKUP(H363,'附件一之1-開班數'!$A$6:$B$65,2,0))))),"有班級不存在,或跳格輸入")</f>
        <v/>
      </c>
      <c r="J363" s="16"/>
      <c r="K363" s="16"/>
      <c r="L363" s="15"/>
      <c r="M363" s="15"/>
      <c r="N363" s="15"/>
      <c r="O363" s="15"/>
      <c r="P363" s="15"/>
      <c r="Q363" s="15"/>
      <c r="R363" s="179" t="str">
        <f t="shared" si="13"/>
        <v/>
      </c>
      <c r="S363" s="179" t="str">
        <f t="shared" si="12"/>
        <v/>
      </c>
    </row>
    <row r="364" spans="1:19">
      <c r="A364" s="178">
        <v>359</v>
      </c>
      <c r="B364" s="16"/>
      <c r="C364" s="16"/>
      <c r="D364" s="16"/>
      <c r="E364" s="16"/>
      <c r="F364" s="16"/>
      <c r="G364" s="16"/>
      <c r="H364" s="16"/>
      <c r="I364" s="181" t="str">
        <f>IFERROR(IF(COUNT(E364:H364)=0,"",IF(COUNT(E364:H364)=1,VLOOKUP(E364,'附件一之1-開班數'!$A$6:$B$65,2,0),IF(COUNT(E364:H364)=2,VLOOKUP(E364,'附件一之1-開班數'!$A$6:$B$65,2,0)&amp;"、"&amp;VLOOKUP(F364,'附件一之1-開班數'!$A$6:$B$65,2,0),IF(COUNT(E364:H364)=3,VLOOKUP(E364,'附件一之1-開班數'!$A$6:$B$65,2,0)&amp;"、"&amp;VLOOKUP(F364,'附件一之1-開班數'!$A$6:$B$65,2,0)&amp;"、"&amp;VLOOKUP(G364,'附件一之1-開班數'!$A$6:$B$65,2,0),IF(COUNT(E364:H364)=4,VLOOKUP(E364,'附件一之1-開班數'!$A$6:$B$65,2,0)&amp;"、"&amp;VLOOKUP(F364,'附件一之1-開班數'!$A$6:$B$65,2,0)&amp;"、"&amp;VLOOKUP(G364,'附件一之1-開班數'!$A$6:$B$65,2,0))&amp;"、"&amp;VLOOKUP(H364,'附件一之1-開班數'!$A$6:$B$65,2,0))))),"有班級不存在,或跳格輸入")</f>
        <v/>
      </c>
      <c r="J364" s="16"/>
      <c r="K364" s="16"/>
      <c r="L364" s="15"/>
      <c r="M364" s="15"/>
      <c r="N364" s="15"/>
      <c r="O364" s="15"/>
      <c r="P364" s="15"/>
      <c r="Q364" s="15"/>
      <c r="R364" s="179" t="str">
        <f t="shared" si="13"/>
        <v/>
      </c>
      <c r="S364" s="179" t="str">
        <f t="shared" si="12"/>
        <v/>
      </c>
    </row>
    <row r="365" spans="1:19">
      <c r="A365" s="178">
        <v>360</v>
      </c>
      <c r="B365" s="16"/>
      <c r="C365" s="16"/>
      <c r="D365" s="16"/>
      <c r="E365" s="16"/>
      <c r="F365" s="16"/>
      <c r="G365" s="16"/>
      <c r="H365" s="16"/>
      <c r="I365" s="181" t="str">
        <f>IFERROR(IF(COUNT(E365:H365)=0,"",IF(COUNT(E365:H365)=1,VLOOKUP(E365,'附件一之1-開班數'!$A$6:$B$65,2,0),IF(COUNT(E365:H365)=2,VLOOKUP(E365,'附件一之1-開班數'!$A$6:$B$65,2,0)&amp;"、"&amp;VLOOKUP(F365,'附件一之1-開班數'!$A$6:$B$65,2,0),IF(COUNT(E365:H365)=3,VLOOKUP(E365,'附件一之1-開班數'!$A$6:$B$65,2,0)&amp;"、"&amp;VLOOKUP(F365,'附件一之1-開班數'!$A$6:$B$65,2,0)&amp;"、"&amp;VLOOKUP(G365,'附件一之1-開班數'!$A$6:$B$65,2,0),IF(COUNT(E365:H365)=4,VLOOKUP(E365,'附件一之1-開班數'!$A$6:$B$65,2,0)&amp;"、"&amp;VLOOKUP(F365,'附件一之1-開班數'!$A$6:$B$65,2,0)&amp;"、"&amp;VLOOKUP(G365,'附件一之1-開班數'!$A$6:$B$65,2,0))&amp;"、"&amp;VLOOKUP(H365,'附件一之1-開班數'!$A$6:$B$65,2,0))))),"有班級不存在,或跳格輸入")</f>
        <v/>
      </c>
      <c r="J365" s="16"/>
      <c r="K365" s="16"/>
      <c r="L365" s="15"/>
      <c r="M365" s="15"/>
      <c r="N365" s="15"/>
      <c r="O365" s="15"/>
      <c r="P365" s="15"/>
      <c r="Q365" s="15"/>
      <c r="R365" s="179" t="str">
        <f t="shared" si="13"/>
        <v/>
      </c>
      <c r="S365" s="179" t="str">
        <f t="shared" si="12"/>
        <v/>
      </c>
    </row>
    <row r="366" spans="1:19">
      <c r="A366" s="178">
        <v>361</v>
      </c>
      <c r="B366" s="16"/>
      <c r="C366" s="16"/>
      <c r="D366" s="16"/>
      <c r="E366" s="16"/>
      <c r="F366" s="16"/>
      <c r="G366" s="16"/>
      <c r="H366" s="16"/>
      <c r="I366" s="181" t="str">
        <f>IFERROR(IF(COUNT(E366:H366)=0,"",IF(COUNT(E366:H366)=1,VLOOKUP(E366,'附件一之1-開班數'!$A$6:$B$65,2,0),IF(COUNT(E366:H366)=2,VLOOKUP(E366,'附件一之1-開班數'!$A$6:$B$65,2,0)&amp;"、"&amp;VLOOKUP(F366,'附件一之1-開班數'!$A$6:$B$65,2,0),IF(COUNT(E366:H366)=3,VLOOKUP(E366,'附件一之1-開班數'!$A$6:$B$65,2,0)&amp;"、"&amp;VLOOKUP(F366,'附件一之1-開班數'!$A$6:$B$65,2,0)&amp;"、"&amp;VLOOKUP(G366,'附件一之1-開班數'!$A$6:$B$65,2,0),IF(COUNT(E366:H366)=4,VLOOKUP(E366,'附件一之1-開班數'!$A$6:$B$65,2,0)&amp;"、"&amp;VLOOKUP(F366,'附件一之1-開班數'!$A$6:$B$65,2,0)&amp;"、"&amp;VLOOKUP(G366,'附件一之1-開班數'!$A$6:$B$65,2,0))&amp;"、"&amp;VLOOKUP(H366,'附件一之1-開班數'!$A$6:$B$65,2,0))))),"有班級不存在,或跳格輸入")</f>
        <v/>
      </c>
      <c r="J366" s="16"/>
      <c r="K366" s="16"/>
      <c r="L366" s="15"/>
      <c r="M366" s="15"/>
      <c r="N366" s="15"/>
      <c r="O366" s="15"/>
      <c r="P366" s="15"/>
      <c r="Q366" s="15"/>
      <c r="R366" s="179" t="str">
        <f t="shared" si="13"/>
        <v/>
      </c>
      <c r="S366" s="179" t="str">
        <f t="shared" si="12"/>
        <v/>
      </c>
    </row>
    <row r="367" spans="1:19">
      <c r="A367" s="178">
        <v>362</v>
      </c>
      <c r="B367" s="16"/>
      <c r="C367" s="16"/>
      <c r="D367" s="16"/>
      <c r="E367" s="16"/>
      <c r="F367" s="16"/>
      <c r="G367" s="16"/>
      <c r="H367" s="16"/>
      <c r="I367" s="181" t="str">
        <f>IFERROR(IF(COUNT(E367:H367)=0,"",IF(COUNT(E367:H367)=1,VLOOKUP(E367,'附件一之1-開班數'!$A$6:$B$65,2,0),IF(COUNT(E367:H367)=2,VLOOKUP(E367,'附件一之1-開班數'!$A$6:$B$65,2,0)&amp;"、"&amp;VLOOKUP(F367,'附件一之1-開班數'!$A$6:$B$65,2,0),IF(COUNT(E367:H367)=3,VLOOKUP(E367,'附件一之1-開班數'!$A$6:$B$65,2,0)&amp;"、"&amp;VLOOKUP(F367,'附件一之1-開班數'!$A$6:$B$65,2,0)&amp;"、"&amp;VLOOKUP(G367,'附件一之1-開班數'!$A$6:$B$65,2,0),IF(COUNT(E367:H367)=4,VLOOKUP(E367,'附件一之1-開班數'!$A$6:$B$65,2,0)&amp;"、"&amp;VLOOKUP(F367,'附件一之1-開班數'!$A$6:$B$65,2,0)&amp;"、"&amp;VLOOKUP(G367,'附件一之1-開班數'!$A$6:$B$65,2,0))&amp;"、"&amp;VLOOKUP(H367,'附件一之1-開班數'!$A$6:$B$65,2,0))))),"有班級不存在,或跳格輸入")</f>
        <v/>
      </c>
      <c r="J367" s="16"/>
      <c r="K367" s="16"/>
      <c r="L367" s="15"/>
      <c r="M367" s="15"/>
      <c r="N367" s="15"/>
      <c r="O367" s="15"/>
      <c r="P367" s="15"/>
      <c r="Q367" s="15"/>
      <c r="R367" s="179" t="str">
        <f t="shared" si="13"/>
        <v/>
      </c>
      <c r="S367" s="179" t="str">
        <f t="shared" si="12"/>
        <v/>
      </c>
    </row>
    <row r="368" spans="1:19">
      <c r="A368" s="178">
        <v>363</v>
      </c>
      <c r="B368" s="16"/>
      <c r="C368" s="16"/>
      <c r="D368" s="16"/>
      <c r="E368" s="16"/>
      <c r="F368" s="16"/>
      <c r="G368" s="16"/>
      <c r="H368" s="16"/>
      <c r="I368" s="181" t="str">
        <f>IFERROR(IF(COUNT(E368:H368)=0,"",IF(COUNT(E368:H368)=1,VLOOKUP(E368,'附件一之1-開班數'!$A$6:$B$65,2,0),IF(COUNT(E368:H368)=2,VLOOKUP(E368,'附件一之1-開班數'!$A$6:$B$65,2,0)&amp;"、"&amp;VLOOKUP(F368,'附件一之1-開班數'!$A$6:$B$65,2,0),IF(COUNT(E368:H368)=3,VLOOKUP(E368,'附件一之1-開班數'!$A$6:$B$65,2,0)&amp;"、"&amp;VLOOKUP(F368,'附件一之1-開班數'!$A$6:$B$65,2,0)&amp;"、"&amp;VLOOKUP(G368,'附件一之1-開班數'!$A$6:$B$65,2,0),IF(COUNT(E368:H368)=4,VLOOKUP(E368,'附件一之1-開班數'!$A$6:$B$65,2,0)&amp;"、"&amp;VLOOKUP(F368,'附件一之1-開班數'!$A$6:$B$65,2,0)&amp;"、"&amp;VLOOKUP(G368,'附件一之1-開班數'!$A$6:$B$65,2,0))&amp;"、"&amp;VLOOKUP(H368,'附件一之1-開班數'!$A$6:$B$65,2,0))))),"有班級不存在,或跳格輸入")</f>
        <v/>
      </c>
      <c r="J368" s="16"/>
      <c r="K368" s="16"/>
      <c r="L368" s="15"/>
      <c r="M368" s="15"/>
      <c r="N368" s="15"/>
      <c r="O368" s="15"/>
      <c r="P368" s="15"/>
      <c r="Q368" s="15"/>
      <c r="R368" s="179" t="str">
        <f t="shared" si="13"/>
        <v/>
      </c>
      <c r="S368" s="179" t="str">
        <f t="shared" si="12"/>
        <v/>
      </c>
    </row>
    <row r="369" spans="1:19">
      <c r="A369" s="178">
        <v>364</v>
      </c>
      <c r="B369" s="16"/>
      <c r="C369" s="16"/>
      <c r="D369" s="16"/>
      <c r="E369" s="16"/>
      <c r="F369" s="16"/>
      <c r="G369" s="16"/>
      <c r="H369" s="16"/>
      <c r="I369" s="181" t="str">
        <f>IFERROR(IF(COUNT(E369:H369)=0,"",IF(COUNT(E369:H369)=1,VLOOKUP(E369,'附件一之1-開班數'!$A$6:$B$65,2,0),IF(COUNT(E369:H369)=2,VLOOKUP(E369,'附件一之1-開班數'!$A$6:$B$65,2,0)&amp;"、"&amp;VLOOKUP(F369,'附件一之1-開班數'!$A$6:$B$65,2,0),IF(COUNT(E369:H369)=3,VLOOKUP(E369,'附件一之1-開班數'!$A$6:$B$65,2,0)&amp;"、"&amp;VLOOKUP(F369,'附件一之1-開班數'!$A$6:$B$65,2,0)&amp;"、"&amp;VLOOKUP(G369,'附件一之1-開班數'!$A$6:$B$65,2,0),IF(COUNT(E369:H369)=4,VLOOKUP(E369,'附件一之1-開班數'!$A$6:$B$65,2,0)&amp;"、"&amp;VLOOKUP(F369,'附件一之1-開班數'!$A$6:$B$65,2,0)&amp;"、"&amp;VLOOKUP(G369,'附件一之1-開班數'!$A$6:$B$65,2,0))&amp;"、"&amp;VLOOKUP(H369,'附件一之1-開班數'!$A$6:$B$65,2,0))))),"有班級不存在,或跳格輸入")</f>
        <v/>
      </c>
      <c r="J369" s="16"/>
      <c r="K369" s="16"/>
      <c r="L369" s="15"/>
      <c r="M369" s="15"/>
      <c r="N369" s="15"/>
      <c r="O369" s="15"/>
      <c r="P369" s="15"/>
      <c r="Q369" s="15"/>
      <c r="R369" s="179" t="str">
        <f t="shared" si="13"/>
        <v/>
      </c>
      <c r="S369" s="179" t="str">
        <f t="shared" si="12"/>
        <v/>
      </c>
    </row>
    <row r="370" spans="1:19">
      <c r="A370" s="178">
        <v>365</v>
      </c>
      <c r="B370" s="16"/>
      <c r="C370" s="16"/>
      <c r="D370" s="16"/>
      <c r="E370" s="16"/>
      <c r="F370" s="16"/>
      <c r="G370" s="16"/>
      <c r="H370" s="16"/>
      <c r="I370" s="181" t="str">
        <f>IFERROR(IF(COUNT(E370:H370)=0,"",IF(COUNT(E370:H370)=1,VLOOKUP(E370,'附件一之1-開班數'!$A$6:$B$65,2,0),IF(COUNT(E370:H370)=2,VLOOKUP(E370,'附件一之1-開班數'!$A$6:$B$65,2,0)&amp;"、"&amp;VLOOKUP(F370,'附件一之1-開班數'!$A$6:$B$65,2,0),IF(COUNT(E370:H370)=3,VLOOKUP(E370,'附件一之1-開班數'!$A$6:$B$65,2,0)&amp;"、"&amp;VLOOKUP(F370,'附件一之1-開班數'!$A$6:$B$65,2,0)&amp;"、"&amp;VLOOKUP(G370,'附件一之1-開班數'!$A$6:$B$65,2,0),IF(COUNT(E370:H370)=4,VLOOKUP(E370,'附件一之1-開班數'!$A$6:$B$65,2,0)&amp;"、"&amp;VLOOKUP(F370,'附件一之1-開班數'!$A$6:$B$65,2,0)&amp;"、"&amp;VLOOKUP(G370,'附件一之1-開班數'!$A$6:$B$65,2,0))&amp;"、"&amp;VLOOKUP(H370,'附件一之1-開班數'!$A$6:$B$65,2,0))))),"有班級不存在,或跳格輸入")</f>
        <v/>
      </c>
      <c r="J370" s="16"/>
      <c r="K370" s="16"/>
      <c r="L370" s="15"/>
      <c r="M370" s="15"/>
      <c r="N370" s="15"/>
      <c r="O370" s="15"/>
      <c r="P370" s="15"/>
      <c r="Q370" s="15"/>
      <c r="R370" s="179" t="str">
        <f t="shared" si="13"/>
        <v/>
      </c>
      <c r="S370" s="179" t="str">
        <f t="shared" si="12"/>
        <v/>
      </c>
    </row>
    <row r="371" spans="1:19">
      <c r="A371" s="178">
        <v>366</v>
      </c>
      <c r="B371" s="16"/>
      <c r="C371" s="16"/>
      <c r="D371" s="16"/>
      <c r="E371" s="16"/>
      <c r="F371" s="16"/>
      <c r="G371" s="16"/>
      <c r="H371" s="16"/>
      <c r="I371" s="181" t="str">
        <f>IFERROR(IF(COUNT(E371:H371)=0,"",IF(COUNT(E371:H371)=1,VLOOKUP(E371,'附件一之1-開班數'!$A$6:$B$65,2,0),IF(COUNT(E371:H371)=2,VLOOKUP(E371,'附件一之1-開班數'!$A$6:$B$65,2,0)&amp;"、"&amp;VLOOKUP(F371,'附件一之1-開班數'!$A$6:$B$65,2,0),IF(COUNT(E371:H371)=3,VLOOKUP(E371,'附件一之1-開班數'!$A$6:$B$65,2,0)&amp;"、"&amp;VLOOKUP(F371,'附件一之1-開班數'!$A$6:$B$65,2,0)&amp;"、"&amp;VLOOKUP(G371,'附件一之1-開班數'!$A$6:$B$65,2,0),IF(COUNT(E371:H371)=4,VLOOKUP(E371,'附件一之1-開班數'!$A$6:$B$65,2,0)&amp;"、"&amp;VLOOKUP(F371,'附件一之1-開班數'!$A$6:$B$65,2,0)&amp;"、"&amp;VLOOKUP(G371,'附件一之1-開班數'!$A$6:$B$65,2,0))&amp;"、"&amp;VLOOKUP(H371,'附件一之1-開班數'!$A$6:$B$65,2,0))))),"有班級不存在,或跳格輸入")</f>
        <v/>
      </c>
      <c r="J371" s="16"/>
      <c r="K371" s="16"/>
      <c r="L371" s="15"/>
      <c r="M371" s="15"/>
      <c r="N371" s="15"/>
      <c r="O371" s="15"/>
      <c r="P371" s="15"/>
      <c r="Q371" s="15"/>
      <c r="R371" s="179" t="str">
        <f t="shared" si="13"/>
        <v/>
      </c>
      <c r="S371" s="179" t="str">
        <f t="shared" si="12"/>
        <v/>
      </c>
    </row>
    <row r="372" spans="1:19">
      <c r="A372" s="178">
        <v>367</v>
      </c>
      <c r="B372" s="16"/>
      <c r="C372" s="16"/>
      <c r="D372" s="16"/>
      <c r="E372" s="16"/>
      <c r="F372" s="16"/>
      <c r="G372" s="16"/>
      <c r="H372" s="16"/>
      <c r="I372" s="181" t="str">
        <f>IFERROR(IF(COUNT(E372:H372)=0,"",IF(COUNT(E372:H372)=1,VLOOKUP(E372,'附件一之1-開班數'!$A$6:$B$65,2,0),IF(COUNT(E372:H372)=2,VLOOKUP(E372,'附件一之1-開班數'!$A$6:$B$65,2,0)&amp;"、"&amp;VLOOKUP(F372,'附件一之1-開班數'!$A$6:$B$65,2,0),IF(COUNT(E372:H372)=3,VLOOKUP(E372,'附件一之1-開班數'!$A$6:$B$65,2,0)&amp;"、"&amp;VLOOKUP(F372,'附件一之1-開班數'!$A$6:$B$65,2,0)&amp;"、"&amp;VLOOKUP(G372,'附件一之1-開班數'!$A$6:$B$65,2,0),IF(COUNT(E372:H372)=4,VLOOKUP(E372,'附件一之1-開班數'!$A$6:$B$65,2,0)&amp;"、"&amp;VLOOKUP(F372,'附件一之1-開班數'!$A$6:$B$65,2,0)&amp;"、"&amp;VLOOKUP(G372,'附件一之1-開班數'!$A$6:$B$65,2,0))&amp;"、"&amp;VLOOKUP(H372,'附件一之1-開班數'!$A$6:$B$65,2,0))))),"有班級不存在,或跳格輸入")</f>
        <v/>
      </c>
      <c r="J372" s="16"/>
      <c r="K372" s="16"/>
      <c r="L372" s="15"/>
      <c r="M372" s="15"/>
      <c r="N372" s="15"/>
      <c r="O372" s="15"/>
      <c r="P372" s="15"/>
      <c r="Q372" s="15"/>
      <c r="R372" s="179" t="str">
        <f t="shared" si="13"/>
        <v/>
      </c>
      <c r="S372" s="179" t="str">
        <f t="shared" si="12"/>
        <v/>
      </c>
    </row>
    <row r="373" spans="1:19">
      <c r="A373" s="178" t="str">
        <f t="shared" ref="A373:A389" si="14">IF(D373&lt;&gt;"",ROW()-5,"")</f>
        <v/>
      </c>
      <c r="B373" s="16"/>
      <c r="C373" s="16"/>
      <c r="D373" s="16"/>
      <c r="E373" s="16"/>
      <c r="F373" s="16"/>
      <c r="G373" s="16"/>
      <c r="H373" s="16"/>
      <c r="I373" s="180"/>
      <c r="J373" s="16"/>
      <c r="K373" s="16"/>
      <c r="L373" s="15"/>
      <c r="M373" s="15"/>
      <c r="N373" s="15"/>
      <c r="O373" s="15"/>
      <c r="P373" s="15"/>
      <c r="Q373" s="15"/>
      <c r="R373" s="179" t="str">
        <f t="shared" si="13"/>
        <v/>
      </c>
      <c r="S373" s="179" t="str">
        <f t="shared" si="12"/>
        <v/>
      </c>
    </row>
    <row r="374" spans="1:19">
      <c r="A374" s="178" t="str">
        <f t="shared" si="14"/>
        <v/>
      </c>
      <c r="B374" s="16"/>
      <c r="C374" s="16"/>
      <c r="D374" s="16"/>
      <c r="E374" s="16"/>
      <c r="F374" s="16"/>
      <c r="G374" s="16"/>
      <c r="H374" s="16"/>
      <c r="I374" s="180"/>
      <c r="J374" s="16"/>
      <c r="K374" s="16"/>
      <c r="L374" s="15"/>
      <c r="M374" s="15"/>
      <c r="N374" s="15"/>
      <c r="O374" s="15"/>
      <c r="P374" s="15"/>
      <c r="Q374" s="15"/>
      <c r="R374" s="179" t="str">
        <f t="shared" si="13"/>
        <v/>
      </c>
      <c r="S374" s="179" t="str">
        <f t="shared" si="12"/>
        <v/>
      </c>
    </row>
    <row r="375" spans="1:19">
      <c r="A375" s="178" t="str">
        <f t="shared" si="14"/>
        <v/>
      </c>
      <c r="B375" s="16"/>
      <c r="C375" s="16"/>
      <c r="D375" s="16"/>
      <c r="E375" s="16"/>
      <c r="F375" s="16"/>
      <c r="G375" s="16"/>
      <c r="H375" s="16"/>
      <c r="I375" s="180"/>
      <c r="J375" s="16"/>
      <c r="K375" s="16"/>
      <c r="L375" s="15"/>
      <c r="M375" s="15"/>
      <c r="N375" s="15"/>
      <c r="O375" s="15"/>
      <c r="P375" s="15"/>
      <c r="Q375" s="15"/>
      <c r="R375" s="179" t="str">
        <f t="shared" si="13"/>
        <v/>
      </c>
      <c r="S375" s="179" t="str">
        <f t="shared" si="12"/>
        <v/>
      </c>
    </row>
    <row r="376" spans="1:19">
      <c r="A376" s="178" t="str">
        <f t="shared" si="14"/>
        <v/>
      </c>
      <c r="B376" s="16"/>
      <c r="C376" s="16"/>
      <c r="D376" s="16"/>
      <c r="E376" s="16"/>
      <c r="F376" s="16"/>
      <c r="G376" s="16"/>
      <c r="H376" s="16"/>
      <c r="I376" s="180"/>
      <c r="J376" s="16"/>
      <c r="K376" s="16"/>
      <c r="L376" s="15"/>
      <c r="M376" s="15"/>
      <c r="N376" s="15"/>
      <c r="O376" s="15"/>
      <c r="P376" s="15"/>
      <c r="Q376" s="15"/>
      <c r="R376" s="179" t="str">
        <f t="shared" si="13"/>
        <v/>
      </c>
      <c r="S376" s="179" t="str">
        <f t="shared" si="12"/>
        <v/>
      </c>
    </row>
    <row r="377" spans="1:19">
      <c r="A377" s="178" t="str">
        <f t="shared" si="14"/>
        <v/>
      </c>
      <c r="B377" s="16"/>
      <c r="C377" s="16"/>
      <c r="D377" s="16"/>
      <c r="E377" s="16"/>
      <c r="F377" s="16"/>
      <c r="G377" s="16"/>
      <c r="H377" s="16"/>
      <c r="I377" s="180"/>
      <c r="J377" s="16"/>
      <c r="K377" s="16"/>
      <c r="L377" s="15"/>
      <c r="M377" s="15"/>
      <c r="N377" s="15"/>
      <c r="O377" s="15"/>
      <c r="P377" s="15"/>
      <c r="Q377" s="15"/>
      <c r="R377" s="179" t="str">
        <f t="shared" si="13"/>
        <v/>
      </c>
      <c r="S377" s="179" t="str">
        <f t="shared" si="12"/>
        <v/>
      </c>
    </row>
    <row r="378" spans="1:19">
      <c r="A378" s="178" t="str">
        <f t="shared" si="14"/>
        <v/>
      </c>
      <c r="B378" s="16"/>
      <c r="C378" s="16"/>
      <c r="D378" s="16"/>
      <c r="E378" s="16"/>
      <c r="F378" s="16"/>
      <c r="G378" s="16"/>
      <c r="H378" s="16"/>
      <c r="I378" s="180"/>
      <c r="J378" s="16"/>
      <c r="K378" s="16"/>
      <c r="L378" s="15"/>
      <c r="M378" s="15"/>
      <c r="N378" s="15"/>
      <c r="O378" s="15"/>
      <c r="P378" s="15"/>
      <c r="Q378" s="15"/>
      <c r="R378" s="179" t="str">
        <f t="shared" si="13"/>
        <v/>
      </c>
      <c r="S378" s="179" t="str">
        <f t="shared" si="12"/>
        <v/>
      </c>
    </row>
    <row r="379" spans="1:19">
      <c r="A379" s="178" t="str">
        <f t="shared" si="14"/>
        <v/>
      </c>
      <c r="B379" s="16"/>
      <c r="C379" s="16"/>
      <c r="D379" s="16"/>
      <c r="E379" s="16"/>
      <c r="F379" s="16"/>
      <c r="G379" s="16"/>
      <c r="H379" s="16"/>
      <c r="I379" s="180"/>
      <c r="J379" s="16"/>
      <c r="K379" s="16"/>
      <c r="L379" s="15"/>
      <c r="M379" s="15"/>
      <c r="N379" s="15"/>
      <c r="O379" s="15"/>
      <c r="P379" s="15"/>
      <c r="Q379" s="15"/>
      <c r="R379" s="179" t="str">
        <f t="shared" si="13"/>
        <v/>
      </c>
      <c r="S379" s="179" t="str">
        <f t="shared" si="12"/>
        <v/>
      </c>
    </row>
    <row r="380" spans="1:19">
      <c r="A380" s="178" t="str">
        <f t="shared" si="14"/>
        <v/>
      </c>
      <c r="B380" s="16"/>
      <c r="C380" s="16"/>
      <c r="D380" s="16"/>
      <c r="E380" s="16"/>
      <c r="F380" s="16"/>
      <c r="G380" s="16"/>
      <c r="H380" s="16"/>
      <c r="I380" s="180"/>
      <c r="J380" s="16"/>
      <c r="K380" s="16"/>
      <c r="L380" s="15"/>
      <c r="M380" s="15"/>
      <c r="N380" s="15"/>
      <c r="O380" s="15"/>
      <c r="P380" s="15"/>
      <c r="Q380" s="15"/>
      <c r="R380" s="179" t="str">
        <f t="shared" si="13"/>
        <v/>
      </c>
      <c r="S380" s="179" t="str">
        <f t="shared" si="12"/>
        <v/>
      </c>
    </row>
    <row r="381" spans="1:19">
      <c r="A381" s="178" t="str">
        <f t="shared" si="14"/>
        <v/>
      </c>
      <c r="B381" s="16"/>
      <c r="C381" s="16"/>
      <c r="D381" s="16"/>
      <c r="E381" s="16"/>
      <c r="F381" s="16"/>
      <c r="G381" s="16"/>
      <c r="H381" s="16"/>
      <c r="I381" s="180"/>
      <c r="J381" s="16"/>
      <c r="K381" s="16"/>
      <c r="L381" s="15"/>
      <c r="M381" s="15"/>
      <c r="N381" s="15"/>
      <c r="O381" s="15"/>
      <c r="P381" s="15"/>
      <c r="Q381" s="15"/>
      <c r="R381" s="179" t="str">
        <f t="shared" si="13"/>
        <v/>
      </c>
      <c r="S381" s="179" t="str">
        <f t="shared" si="12"/>
        <v/>
      </c>
    </row>
    <row r="382" spans="1:19">
      <c r="A382" s="178" t="str">
        <f t="shared" si="14"/>
        <v/>
      </c>
      <c r="B382" s="16"/>
      <c r="C382" s="16"/>
      <c r="D382" s="16"/>
      <c r="E382" s="16"/>
      <c r="F382" s="16"/>
      <c r="G382" s="16"/>
      <c r="H382" s="16"/>
      <c r="I382" s="180"/>
      <c r="J382" s="16"/>
      <c r="K382" s="16"/>
      <c r="L382" s="15"/>
      <c r="M382" s="15"/>
      <c r="N382" s="15"/>
      <c r="O382" s="15"/>
      <c r="P382" s="15"/>
      <c r="Q382" s="15"/>
      <c r="R382" s="179" t="str">
        <f t="shared" si="13"/>
        <v/>
      </c>
      <c r="S382" s="179" t="str">
        <f t="shared" si="12"/>
        <v/>
      </c>
    </row>
    <row r="383" spans="1:19">
      <c r="A383" s="178" t="str">
        <f t="shared" si="14"/>
        <v/>
      </c>
      <c r="B383" s="16"/>
      <c r="C383" s="16"/>
      <c r="D383" s="16"/>
      <c r="E383" s="16"/>
      <c r="F383" s="16"/>
      <c r="G383" s="16"/>
      <c r="H383" s="16"/>
      <c r="I383" s="180"/>
      <c r="J383" s="16"/>
      <c r="K383" s="16"/>
      <c r="L383" s="15"/>
      <c r="M383" s="15"/>
      <c r="N383" s="15"/>
      <c r="O383" s="15"/>
      <c r="P383" s="15"/>
      <c r="Q383" s="15"/>
      <c r="R383" s="179" t="str">
        <f t="shared" si="13"/>
        <v/>
      </c>
      <c r="S383" s="179" t="str">
        <f t="shared" si="12"/>
        <v/>
      </c>
    </row>
    <row r="384" spans="1:19">
      <c r="A384" s="178" t="str">
        <f t="shared" si="14"/>
        <v/>
      </c>
      <c r="B384" s="16"/>
      <c r="C384" s="16"/>
      <c r="D384" s="16"/>
      <c r="E384" s="16"/>
      <c r="F384" s="16"/>
      <c r="G384" s="16"/>
      <c r="H384" s="16"/>
      <c r="I384" s="180"/>
      <c r="J384" s="16"/>
      <c r="K384" s="16"/>
      <c r="L384" s="15"/>
      <c r="M384" s="15"/>
      <c r="N384" s="15"/>
      <c r="O384" s="15"/>
      <c r="P384" s="15"/>
      <c r="Q384" s="15"/>
      <c r="R384" s="179" t="str">
        <f t="shared" si="13"/>
        <v/>
      </c>
      <c r="S384" s="179" t="str">
        <f t="shared" si="12"/>
        <v/>
      </c>
    </row>
    <row r="385" spans="1:19">
      <c r="A385" s="178" t="str">
        <f t="shared" si="14"/>
        <v/>
      </c>
      <c r="B385" s="16"/>
      <c r="C385" s="16"/>
      <c r="D385" s="16"/>
      <c r="E385" s="16"/>
      <c r="F385" s="16"/>
      <c r="G385" s="16"/>
      <c r="H385" s="16"/>
      <c r="I385" s="180"/>
      <c r="J385" s="16"/>
      <c r="K385" s="16"/>
      <c r="L385" s="15"/>
      <c r="M385" s="15"/>
      <c r="N385" s="15"/>
      <c r="O385" s="15"/>
      <c r="P385" s="15"/>
      <c r="Q385" s="15"/>
      <c r="R385" s="179" t="str">
        <f t="shared" si="13"/>
        <v/>
      </c>
      <c r="S385" s="179" t="str">
        <f t="shared" si="12"/>
        <v/>
      </c>
    </row>
    <row r="386" spans="1:19">
      <c r="A386" s="178" t="str">
        <f t="shared" si="14"/>
        <v/>
      </c>
      <c r="B386" s="16"/>
      <c r="C386" s="16"/>
      <c r="D386" s="16"/>
      <c r="E386" s="16"/>
      <c r="F386" s="16"/>
      <c r="G386" s="16"/>
      <c r="H386" s="16"/>
      <c r="I386" s="180"/>
      <c r="J386" s="16"/>
      <c r="K386" s="16"/>
      <c r="L386" s="15"/>
      <c r="M386" s="15"/>
      <c r="N386" s="15"/>
      <c r="O386" s="15"/>
      <c r="P386" s="15"/>
      <c r="Q386" s="15"/>
      <c r="R386" s="179" t="str">
        <f t="shared" si="13"/>
        <v/>
      </c>
      <c r="S386" s="179" t="str">
        <f t="shared" si="12"/>
        <v/>
      </c>
    </row>
    <row r="387" spans="1:19">
      <c r="A387" s="178" t="str">
        <f t="shared" si="14"/>
        <v/>
      </c>
      <c r="B387" s="16"/>
      <c r="C387" s="16"/>
      <c r="D387" s="16"/>
      <c r="E387" s="16"/>
      <c r="F387" s="16"/>
      <c r="G387" s="16"/>
      <c r="H387" s="16"/>
      <c r="I387" s="180"/>
      <c r="J387" s="16"/>
      <c r="K387" s="16"/>
      <c r="L387" s="15"/>
      <c r="M387" s="15"/>
      <c r="N387" s="15"/>
      <c r="O387" s="15"/>
      <c r="P387" s="15"/>
      <c r="Q387" s="15"/>
      <c r="R387" s="179" t="str">
        <f t="shared" si="13"/>
        <v/>
      </c>
      <c r="S387" s="179" t="str">
        <f t="shared" si="12"/>
        <v/>
      </c>
    </row>
    <row r="388" spans="1:19">
      <c r="A388" s="178" t="str">
        <f t="shared" si="14"/>
        <v/>
      </c>
      <c r="B388" s="16"/>
      <c r="C388" s="16"/>
      <c r="D388" s="16"/>
      <c r="E388" s="16"/>
      <c r="F388" s="16"/>
      <c r="G388" s="16"/>
      <c r="H388" s="16"/>
      <c r="I388" s="180"/>
      <c r="J388" s="16"/>
      <c r="K388" s="16"/>
      <c r="L388" s="15"/>
      <c r="M388" s="15"/>
      <c r="N388" s="15"/>
      <c r="O388" s="15"/>
      <c r="P388" s="15"/>
      <c r="Q388" s="15"/>
      <c r="R388" s="179" t="str">
        <f t="shared" si="13"/>
        <v/>
      </c>
      <c r="S388" s="179" t="str">
        <f t="shared" si="12"/>
        <v/>
      </c>
    </row>
    <row r="389" spans="1:19">
      <c r="A389" s="178" t="str">
        <f t="shared" si="14"/>
        <v/>
      </c>
      <c r="B389" s="16"/>
      <c r="C389" s="16"/>
      <c r="D389" s="16"/>
      <c r="E389" s="16"/>
      <c r="F389" s="16"/>
      <c r="G389" s="16"/>
      <c r="H389" s="16"/>
      <c r="I389" s="180"/>
      <c r="J389" s="16"/>
      <c r="K389" s="16"/>
      <c r="L389" s="15"/>
      <c r="M389" s="15"/>
      <c r="N389" s="15"/>
      <c r="O389" s="15"/>
      <c r="P389" s="15"/>
      <c r="Q389" s="15"/>
      <c r="R389" s="179" t="str">
        <f t="shared" si="13"/>
        <v/>
      </c>
      <c r="S389" s="179" t="str">
        <f t="shared" si="12"/>
        <v/>
      </c>
    </row>
    <row r="390" spans="1:19">
      <c r="A390" s="178" t="str">
        <f t="shared" ref="A390:A453" si="15">IF(D390&lt;&gt;"",ROW()-5,"")</f>
        <v/>
      </c>
      <c r="B390" s="16"/>
      <c r="C390" s="16"/>
      <c r="D390" s="16"/>
      <c r="E390" s="16"/>
      <c r="F390" s="16"/>
      <c r="G390" s="16"/>
      <c r="H390" s="16"/>
      <c r="I390" s="180"/>
      <c r="J390" s="16"/>
      <c r="K390" s="16"/>
      <c r="L390" s="15"/>
      <c r="M390" s="15"/>
      <c r="N390" s="15"/>
      <c r="O390" s="15"/>
      <c r="P390" s="15"/>
      <c r="Q390" s="15"/>
      <c r="R390" s="179" t="str">
        <f t="shared" si="13"/>
        <v/>
      </c>
      <c r="S390" s="179" t="str">
        <f t="shared" ref="S390:S453" si="16">IF(D390="","",SUM(L390:P390))</f>
        <v/>
      </c>
    </row>
    <row r="391" spans="1:19">
      <c r="A391" s="178" t="str">
        <f t="shared" si="15"/>
        <v/>
      </c>
      <c r="B391" s="16"/>
      <c r="C391" s="16"/>
      <c r="D391" s="16"/>
      <c r="E391" s="16"/>
      <c r="F391" s="16"/>
      <c r="G391" s="16"/>
      <c r="H391" s="16"/>
      <c r="I391" s="180"/>
      <c r="J391" s="16"/>
      <c r="K391" s="16"/>
      <c r="L391" s="15"/>
      <c r="M391" s="15"/>
      <c r="N391" s="15"/>
      <c r="O391" s="15"/>
      <c r="P391" s="15"/>
      <c r="Q391" s="15"/>
      <c r="R391" s="179" t="str">
        <f t="shared" si="13"/>
        <v/>
      </c>
      <c r="S391" s="179" t="str">
        <f t="shared" si="16"/>
        <v/>
      </c>
    </row>
    <row r="392" spans="1:19">
      <c r="A392" s="178" t="str">
        <f t="shared" si="15"/>
        <v/>
      </c>
      <c r="B392" s="16"/>
      <c r="C392" s="16"/>
      <c r="D392" s="16"/>
      <c r="E392" s="16"/>
      <c r="F392" s="16"/>
      <c r="G392" s="16"/>
      <c r="H392" s="16"/>
      <c r="I392" s="180"/>
      <c r="J392" s="16"/>
      <c r="K392" s="16"/>
      <c r="L392" s="15"/>
      <c r="M392" s="15"/>
      <c r="N392" s="15"/>
      <c r="O392" s="15"/>
      <c r="P392" s="15"/>
      <c r="Q392" s="15"/>
      <c r="R392" s="179" t="str">
        <f t="shared" si="13"/>
        <v/>
      </c>
      <c r="S392" s="179" t="str">
        <f t="shared" si="16"/>
        <v/>
      </c>
    </row>
    <row r="393" spans="1:19">
      <c r="A393" s="178" t="str">
        <f t="shared" si="15"/>
        <v/>
      </c>
      <c r="B393" s="16"/>
      <c r="C393" s="16"/>
      <c r="D393" s="16"/>
      <c r="E393" s="16"/>
      <c r="F393" s="16"/>
      <c r="G393" s="16"/>
      <c r="H393" s="16"/>
      <c r="I393" s="180"/>
      <c r="J393" s="16"/>
      <c r="K393" s="16"/>
      <c r="L393" s="15"/>
      <c r="M393" s="15"/>
      <c r="N393" s="15"/>
      <c r="O393" s="15"/>
      <c r="P393" s="15"/>
      <c r="Q393" s="15"/>
      <c r="R393" s="179" t="str">
        <f t="shared" si="13"/>
        <v/>
      </c>
      <c r="S393" s="179" t="str">
        <f t="shared" si="16"/>
        <v/>
      </c>
    </row>
    <row r="394" spans="1:19">
      <c r="A394" s="178" t="str">
        <f t="shared" si="15"/>
        <v/>
      </c>
      <c r="B394" s="16"/>
      <c r="C394" s="16"/>
      <c r="D394" s="16"/>
      <c r="E394" s="16"/>
      <c r="F394" s="16"/>
      <c r="G394" s="16"/>
      <c r="H394" s="16"/>
      <c r="I394" s="180"/>
      <c r="J394" s="16"/>
      <c r="K394" s="16"/>
      <c r="L394" s="15"/>
      <c r="M394" s="15"/>
      <c r="N394" s="15"/>
      <c r="O394" s="15"/>
      <c r="P394" s="15"/>
      <c r="Q394" s="15"/>
      <c r="R394" s="179" t="str">
        <f t="shared" si="13"/>
        <v/>
      </c>
      <c r="S394" s="179" t="str">
        <f t="shared" si="16"/>
        <v/>
      </c>
    </row>
    <row r="395" spans="1:19">
      <c r="A395" s="178" t="str">
        <f t="shared" si="15"/>
        <v/>
      </c>
      <c r="B395" s="16"/>
      <c r="C395" s="16"/>
      <c r="D395" s="16"/>
      <c r="E395" s="16"/>
      <c r="F395" s="16"/>
      <c r="G395" s="16"/>
      <c r="H395" s="16"/>
      <c r="I395" s="180"/>
      <c r="J395" s="16"/>
      <c r="K395" s="16"/>
      <c r="L395" s="15"/>
      <c r="M395" s="15"/>
      <c r="N395" s="15"/>
      <c r="O395" s="15"/>
      <c r="P395" s="15"/>
      <c r="Q395" s="15"/>
      <c r="R395" s="179" t="str">
        <f t="shared" ref="R395:R458" si="17">IF(D395="","",SUM(J395:K395))</f>
        <v/>
      </c>
      <c r="S395" s="179" t="str">
        <f t="shared" si="16"/>
        <v/>
      </c>
    </row>
    <row r="396" spans="1:19">
      <c r="A396" s="178" t="str">
        <f t="shared" si="15"/>
        <v/>
      </c>
      <c r="B396" s="16"/>
      <c r="C396" s="16"/>
      <c r="D396" s="16"/>
      <c r="E396" s="16"/>
      <c r="F396" s="16"/>
      <c r="G396" s="16"/>
      <c r="H396" s="16"/>
      <c r="I396" s="180"/>
      <c r="J396" s="16"/>
      <c r="K396" s="16"/>
      <c r="L396" s="15"/>
      <c r="M396" s="15"/>
      <c r="N396" s="15"/>
      <c r="O396" s="15"/>
      <c r="P396" s="15"/>
      <c r="Q396" s="15"/>
      <c r="R396" s="179" t="str">
        <f t="shared" si="17"/>
        <v/>
      </c>
      <c r="S396" s="179" t="str">
        <f t="shared" si="16"/>
        <v/>
      </c>
    </row>
    <row r="397" spans="1:19">
      <c r="A397" s="178" t="str">
        <f t="shared" si="15"/>
        <v/>
      </c>
      <c r="B397" s="16"/>
      <c r="C397" s="16"/>
      <c r="D397" s="16"/>
      <c r="E397" s="16"/>
      <c r="F397" s="16"/>
      <c r="G397" s="16"/>
      <c r="H397" s="16"/>
      <c r="I397" s="180"/>
      <c r="J397" s="16"/>
      <c r="K397" s="16"/>
      <c r="L397" s="15"/>
      <c r="M397" s="15"/>
      <c r="N397" s="15"/>
      <c r="O397" s="15"/>
      <c r="P397" s="15"/>
      <c r="Q397" s="15"/>
      <c r="R397" s="179" t="str">
        <f t="shared" si="17"/>
        <v/>
      </c>
      <c r="S397" s="179" t="str">
        <f t="shared" si="16"/>
        <v/>
      </c>
    </row>
    <row r="398" spans="1:19">
      <c r="A398" s="178" t="str">
        <f t="shared" si="15"/>
        <v/>
      </c>
      <c r="B398" s="16"/>
      <c r="C398" s="16"/>
      <c r="D398" s="16"/>
      <c r="E398" s="16"/>
      <c r="F398" s="16"/>
      <c r="G398" s="16"/>
      <c r="H398" s="16"/>
      <c r="I398" s="180"/>
      <c r="J398" s="16"/>
      <c r="K398" s="16"/>
      <c r="L398" s="15"/>
      <c r="M398" s="15"/>
      <c r="N398" s="15"/>
      <c r="O398" s="15"/>
      <c r="P398" s="15"/>
      <c r="Q398" s="15"/>
      <c r="R398" s="179" t="str">
        <f t="shared" si="17"/>
        <v/>
      </c>
      <c r="S398" s="179" t="str">
        <f t="shared" si="16"/>
        <v/>
      </c>
    </row>
    <row r="399" spans="1:19">
      <c r="A399" s="178" t="str">
        <f t="shared" si="15"/>
        <v/>
      </c>
      <c r="B399" s="16"/>
      <c r="C399" s="16"/>
      <c r="D399" s="16"/>
      <c r="E399" s="16"/>
      <c r="F399" s="16"/>
      <c r="G399" s="16"/>
      <c r="H399" s="16"/>
      <c r="I399" s="180"/>
      <c r="J399" s="16"/>
      <c r="K399" s="16"/>
      <c r="L399" s="15"/>
      <c r="M399" s="15"/>
      <c r="N399" s="15"/>
      <c r="O399" s="15"/>
      <c r="P399" s="15"/>
      <c r="Q399" s="15"/>
      <c r="R399" s="179" t="str">
        <f t="shared" si="17"/>
        <v/>
      </c>
      <c r="S399" s="179" t="str">
        <f t="shared" si="16"/>
        <v/>
      </c>
    </row>
    <row r="400" spans="1:19">
      <c r="A400" s="178" t="str">
        <f t="shared" si="15"/>
        <v/>
      </c>
      <c r="B400" s="16"/>
      <c r="C400" s="16"/>
      <c r="D400" s="16"/>
      <c r="E400" s="16"/>
      <c r="F400" s="16"/>
      <c r="G400" s="16"/>
      <c r="H400" s="16"/>
      <c r="I400" s="180"/>
      <c r="J400" s="16"/>
      <c r="K400" s="16"/>
      <c r="L400" s="15"/>
      <c r="M400" s="15"/>
      <c r="N400" s="15"/>
      <c r="O400" s="15"/>
      <c r="P400" s="15"/>
      <c r="Q400" s="15"/>
      <c r="R400" s="179" t="str">
        <f t="shared" si="17"/>
        <v/>
      </c>
      <c r="S400" s="179" t="str">
        <f t="shared" si="16"/>
        <v/>
      </c>
    </row>
    <row r="401" spans="1:19">
      <c r="A401" s="178" t="str">
        <f t="shared" si="15"/>
        <v/>
      </c>
      <c r="B401" s="16"/>
      <c r="C401" s="16"/>
      <c r="D401" s="16"/>
      <c r="E401" s="16"/>
      <c r="F401" s="16"/>
      <c r="G401" s="16"/>
      <c r="H401" s="16"/>
      <c r="I401" s="180"/>
      <c r="J401" s="16"/>
      <c r="K401" s="16"/>
      <c r="L401" s="15"/>
      <c r="M401" s="15"/>
      <c r="N401" s="15"/>
      <c r="O401" s="15"/>
      <c r="P401" s="15"/>
      <c r="Q401" s="15"/>
      <c r="R401" s="179" t="str">
        <f t="shared" si="17"/>
        <v/>
      </c>
      <c r="S401" s="179" t="str">
        <f t="shared" si="16"/>
        <v/>
      </c>
    </row>
    <row r="402" spans="1:19">
      <c r="A402" s="178" t="str">
        <f t="shared" si="15"/>
        <v/>
      </c>
      <c r="B402" s="16"/>
      <c r="C402" s="16"/>
      <c r="D402" s="16"/>
      <c r="E402" s="16"/>
      <c r="F402" s="16"/>
      <c r="G402" s="16"/>
      <c r="H402" s="16"/>
      <c r="I402" s="180"/>
      <c r="J402" s="16"/>
      <c r="K402" s="16"/>
      <c r="L402" s="15"/>
      <c r="M402" s="15"/>
      <c r="N402" s="15"/>
      <c r="O402" s="15"/>
      <c r="P402" s="15"/>
      <c r="Q402" s="15"/>
      <c r="R402" s="179" t="str">
        <f t="shared" si="17"/>
        <v/>
      </c>
      <c r="S402" s="179" t="str">
        <f t="shared" si="16"/>
        <v/>
      </c>
    </row>
    <row r="403" spans="1:19">
      <c r="A403" s="178" t="str">
        <f t="shared" si="15"/>
        <v/>
      </c>
      <c r="B403" s="16"/>
      <c r="C403" s="16"/>
      <c r="D403" s="16"/>
      <c r="E403" s="16"/>
      <c r="F403" s="16"/>
      <c r="G403" s="16"/>
      <c r="H403" s="16"/>
      <c r="I403" s="180"/>
      <c r="J403" s="16"/>
      <c r="K403" s="16"/>
      <c r="L403" s="15"/>
      <c r="M403" s="15"/>
      <c r="N403" s="15"/>
      <c r="O403" s="15"/>
      <c r="P403" s="15"/>
      <c r="Q403" s="15"/>
      <c r="R403" s="179" t="str">
        <f t="shared" si="17"/>
        <v/>
      </c>
      <c r="S403" s="179" t="str">
        <f t="shared" si="16"/>
        <v/>
      </c>
    </row>
    <row r="404" spans="1:19">
      <c r="A404" s="178" t="str">
        <f t="shared" si="15"/>
        <v/>
      </c>
      <c r="B404" s="16"/>
      <c r="C404" s="16"/>
      <c r="D404" s="16"/>
      <c r="E404" s="16"/>
      <c r="F404" s="16"/>
      <c r="G404" s="16"/>
      <c r="H404" s="16"/>
      <c r="I404" s="180"/>
      <c r="J404" s="16"/>
      <c r="K404" s="16"/>
      <c r="L404" s="15"/>
      <c r="M404" s="15"/>
      <c r="N404" s="15"/>
      <c r="O404" s="15"/>
      <c r="P404" s="15"/>
      <c r="Q404" s="15"/>
      <c r="R404" s="179" t="str">
        <f t="shared" si="17"/>
        <v/>
      </c>
      <c r="S404" s="179" t="str">
        <f t="shared" si="16"/>
        <v/>
      </c>
    </row>
    <row r="405" spans="1:19">
      <c r="A405" s="178" t="str">
        <f t="shared" si="15"/>
        <v/>
      </c>
      <c r="B405" s="16"/>
      <c r="C405" s="16"/>
      <c r="D405" s="16"/>
      <c r="E405" s="16"/>
      <c r="F405" s="16"/>
      <c r="G405" s="16"/>
      <c r="H405" s="16"/>
      <c r="I405" s="180"/>
      <c r="J405" s="16"/>
      <c r="K405" s="16"/>
      <c r="L405" s="15"/>
      <c r="M405" s="15"/>
      <c r="N405" s="15"/>
      <c r="O405" s="15"/>
      <c r="P405" s="15"/>
      <c r="Q405" s="15"/>
      <c r="R405" s="179" t="str">
        <f t="shared" si="17"/>
        <v/>
      </c>
      <c r="S405" s="179" t="str">
        <f t="shared" si="16"/>
        <v/>
      </c>
    </row>
    <row r="406" spans="1:19">
      <c r="A406" s="178" t="str">
        <f t="shared" si="15"/>
        <v/>
      </c>
      <c r="B406" s="16"/>
      <c r="C406" s="16"/>
      <c r="D406" s="16"/>
      <c r="E406" s="16"/>
      <c r="F406" s="16"/>
      <c r="G406" s="16"/>
      <c r="H406" s="16"/>
      <c r="I406" s="180"/>
      <c r="J406" s="16"/>
      <c r="K406" s="16"/>
      <c r="L406" s="15"/>
      <c r="M406" s="15"/>
      <c r="N406" s="15"/>
      <c r="O406" s="15"/>
      <c r="P406" s="15"/>
      <c r="Q406" s="15"/>
      <c r="R406" s="179" t="str">
        <f t="shared" si="17"/>
        <v/>
      </c>
      <c r="S406" s="179" t="str">
        <f t="shared" si="16"/>
        <v/>
      </c>
    </row>
    <row r="407" spans="1:19">
      <c r="A407" s="178" t="str">
        <f t="shared" si="15"/>
        <v/>
      </c>
      <c r="B407" s="16"/>
      <c r="C407" s="16"/>
      <c r="D407" s="16"/>
      <c r="E407" s="16"/>
      <c r="F407" s="16"/>
      <c r="G407" s="16"/>
      <c r="H407" s="16"/>
      <c r="I407" s="180"/>
      <c r="J407" s="16"/>
      <c r="K407" s="16"/>
      <c r="L407" s="15"/>
      <c r="M407" s="15"/>
      <c r="N407" s="15"/>
      <c r="O407" s="15"/>
      <c r="P407" s="15"/>
      <c r="Q407" s="15"/>
      <c r="R407" s="179" t="str">
        <f t="shared" si="17"/>
        <v/>
      </c>
      <c r="S407" s="179" t="str">
        <f t="shared" si="16"/>
        <v/>
      </c>
    </row>
    <row r="408" spans="1:19">
      <c r="A408" s="178" t="str">
        <f t="shared" si="15"/>
        <v/>
      </c>
      <c r="B408" s="16"/>
      <c r="C408" s="16"/>
      <c r="D408" s="16"/>
      <c r="E408" s="16"/>
      <c r="F408" s="16"/>
      <c r="G408" s="16"/>
      <c r="H408" s="16"/>
      <c r="I408" s="180"/>
      <c r="J408" s="16"/>
      <c r="K408" s="16"/>
      <c r="L408" s="15"/>
      <c r="M408" s="15"/>
      <c r="N408" s="15"/>
      <c r="O408" s="15"/>
      <c r="P408" s="15"/>
      <c r="Q408" s="15"/>
      <c r="R408" s="179" t="str">
        <f t="shared" si="17"/>
        <v/>
      </c>
      <c r="S408" s="179" t="str">
        <f t="shared" si="16"/>
        <v/>
      </c>
    </row>
    <row r="409" spans="1:19">
      <c r="A409" s="178" t="str">
        <f t="shared" si="15"/>
        <v/>
      </c>
      <c r="B409" s="16"/>
      <c r="C409" s="16"/>
      <c r="D409" s="16"/>
      <c r="E409" s="16"/>
      <c r="F409" s="16"/>
      <c r="G409" s="16"/>
      <c r="H409" s="16"/>
      <c r="I409" s="180"/>
      <c r="J409" s="16"/>
      <c r="K409" s="16"/>
      <c r="L409" s="15"/>
      <c r="M409" s="15"/>
      <c r="N409" s="15"/>
      <c r="O409" s="15"/>
      <c r="P409" s="15"/>
      <c r="Q409" s="15"/>
      <c r="R409" s="179" t="str">
        <f t="shared" si="17"/>
        <v/>
      </c>
      <c r="S409" s="179" t="str">
        <f t="shared" si="16"/>
        <v/>
      </c>
    </row>
    <row r="410" spans="1:19">
      <c r="A410" s="178" t="str">
        <f t="shared" si="15"/>
        <v/>
      </c>
      <c r="B410" s="16"/>
      <c r="C410" s="16"/>
      <c r="D410" s="16"/>
      <c r="E410" s="16"/>
      <c r="F410" s="16"/>
      <c r="G410" s="16"/>
      <c r="H410" s="16"/>
      <c r="I410" s="180"/>
      <c r="J410" s="16"/>
      <c r="K410" s="16"/>
      <c r="L410" s="15"/>
      <c r="M410" s="15"/>
      <c r="N410" s="15"/>
      <c r="O410" s="15"/>
      <c r="P410" s="15"/>
      <c r="Q410" s="15"/>
      <c r="R410" s="179" t="str">
        <f t="shared" si="17"/>
        <v/>
      </c>
      <c r="S410" s="179" t="str">
        <f t="shared" si="16"/>
        <v/>
      </c>
    </row>
    <row r="411" spans="1:19">
      <c r="A411" s="178" t="str">
        <f t="shared" si="15"/>
        <v/>
      </c>
      <c r="B411" s="16"/>
      <c r="C411" s="16"/>
      <c r="D411" s="16"/>
      <c r="E411" s="16"/>
      <c r="F411" s="16"/>
      <c r="G411" s="16"/>
      <c r="H411" s="16"/>
      <c r="I411" s="180"/>
      <c r="J411" s="16"/>
      <c r="K411" s="16"/>
      <c r="L411" s="15"/>
      <c r="M411" s="15"/>
      <c r="N411" s="15"/>
      <c r="O411" s="15"/>
      <c r="P411" s="15"/>
      <c r="Q411" s="15"/>
      <c r="R411" s="179" t="str">
        <f t="shared" si="17"/>
        <v/>
      </c>
      <c r="S411" s="179" t="str">
        <f t="shared" si="16"/>
        <v/>
      </c>
    </row>
    <row r="412" spans="1:19">
      <c r="A412" s="178" t="str">
        <f t="shared" si="15"/>
        <v/>
      </c>
      <c r="B412" s="16"/>
      <c r="C412" s="16"/>
      <c r="D412" s="16"/>
      <c r="E412" s="16"/>
      <c r="F412" s="16"/>
      <c r="G412" s="16"/>
      <c r="H412" s="16"/>
      <c r="I412" s="180"/>
      <c r="J412" s="16"/>
      <c r="K412" s="16"/>
      <c r="L412" s="15"/>
      <c r="M412" s="15"/>
      <c r="N412" s="15"/>
      <c r="O412" s="15"/>
      <c r="P412" s="15"/>
      <c r="Q412" s="15"/>
      <c r="R412" s="179" t="str">
        <f t="shared" si="17"/>
        <v/>
      </c>
      <c r="S412" s="179" t="str">
        <f t="shared" si="16"/>
        <v/>
      </c>
    </row>
    <row r="413" spans="1:19">
      <c r="A413" s="178" t="str">
        <f t="shared" si="15"/>
        <v/>
      </c>
      <c r="B413" s="16"/>
      <c r="C413" s="16"/>
      <c r="D413" s="16"/>
      <c r="E413" s="16"/>
      <c r="F413" s="16"/>
      <c r="G413" s="16"/>
      <c r="H413" s="16"/>
      <c r="I413" s="180"/>
      <c r="J413" s="16"/>
      <c r="K413" s="16"/>
      <c r="L413" s="15"/>
      <c r="M413" s="15"/>
      <c r="N413" s="15"/>
      <c r="O413" s="15"/>
      <c r="P413" s="15"/>
      <c r="Q413" s="15"/>
      <c r="R413" s="179" t="str">
        <f t="shared" si="17"/>
        <v/>
      </c>
      <c r="S413" s="179" t="str">
        <f t="shared" si="16"/>
        <v/>
      </c>
    </row>
    <row r="414" spans="1:19">
      <c r="A414" s="178" t="str">
        <f t="shared" si="15"/>
        <v/>
      </c>
      <c r="B414" s="16"/>
      <c r="C414" s="16"/>
      <c r="D414" s="16"/>
      <c r="E414" s="16"/>
      <c r="F414" s="16"/>
      <c r="G414" s="16"/>
      <c r="H414" s="16"/>
      <c r="I414" s="180"/>
      <c r="J414" s="16"/>
      <c r="K414" s="16"/>
      <c r="L414" s="15"/>
      <c r="M414" s="15"/>
      <c r="N414" s="15"/>
      <c r="O414" s="15"/>
      <c r="P414" s="15"/>
      <c r="Q414" s="15"/>
      <c r="R414" s="179" t="str">
        <f t="shared" si="17"/>
        <v/>
      </c>
      <c r="S414" s="179" t="str">
        <f t="shared" si="16"/>
        <v/>
      </c>
    </row>
    <row r="415" spans="1:19">
      <c r="A415" s="178" t="str">
        <f t="shared" si="15"/>
        <v/>
      </c>
      <c r="B415" s="16"/>
      <c r="C415" s="16"/>
      <c r="D415" s="16"/>
      <c r="E415" s="16"/>
      <c r="F415" s="16"/>
      <c r="G415" s="16"/>
      <c r="H415" s="16"/>
      <c r="I415" s="180"/>
      <c r="J415" s="16"/>
      <c r="K415" s="16"/>
      <c r="L415" s="15"/>
      <c r="M415" s="15"/>
      <c r="N415" s="15"/>
      <c r="O415" s="15"/>
      <c r="P415" s="15"/>
      <c r="Q415" s="15"/>
      <c r="R415" s="179" t="str">
        <f t="shared" si="17"/>
        <v/>
      </c>
      <c r="S415" s="179" t="str">
        <f t="shared" si="16"/>
        <v/>
      </c>
    </row>
    <row r="416" spans="1:19">
      <c r="A416" s="178" t="str">
        <f t="shared" si="15"/>
        <v/>
      </c>
      <c r="B416" s="16"/>
      <c r="C416" s="16"/>
      <c r="D416" s="16"/>
      <c r="E416" s="16"/>
      <c r="F416" s="16"/>
      <c r="G416" s="16"/>
      <c r="H416" s="16"/>
      <c r="I416" s="180"/>
      <c r="J416" s="16"/>
      <c r="K416" s="16"/>
      <c r="L416" s="15"/>
      <c r="M416" s="15"/>
      <c r="N416" s="15"/>
      <c r="O416" s="15"/>
      <c r="P416" s="15"/>
      <c r="Q416" s="15"/>
      <c r="R416" s="179" t="str">
        <f t="shared" si="17"/>
        <v/>
      </c>
      <c r="S416" s="179" t="str">
        <f t="shared" si="16"/>
        <v/>
      </c>
    </row>
    <row r="417" spans="1:19">
      <c r="A417" s="178" t="str">
        <f t="shared" si="15"/>
        <v/>
      </c>
      <c r="B417" s="16"/>
      <c r="C417" s="16"/>
      <c r="D417" s="16"/>
      <c r="E417" s="16"/>
      <c r="F417" s="16"/>
      <c r="G417" s="16"/>
      <c r="H417" s="16"/>
      <c r="I417" s="180"/>
      <c r="J417" s="16"/>
      <c r="K417" s="16"/>
      <c r="L417" s="15"/>
      <c r="M417" s="15"/>
      <c r="N417" s="15"/>
      <c r="O417" s="15"/>
      <c r="P417" s="15"/>
      <c r="Q417" s="15"/>
      <c r="R417" s="179" t="str">
        <f t="shared" si="17"/>
        <v/>
      </c>
      <c r="S417" s="179" t="str">
        <f t="shared" si="16"/>
        <v/>
      </c>
    </row>
    <row r="418" spans="1:19">
      <c r="A418" s="178" t="str">
        <f t="shared" si="15"/>
        <v/>
      </c>
      <c r="B418" s="16"/>
      <c r="C418" s="16"/>
      <c r="D418" s="16"/>
      <c r="E418" s="16"/>
      <c r="F418" s="16"/>
      <c r="G418" s="16"/>
      <c r="H418" s="16"/>
      <c r="I418" s="180"/>
      <c r="J418" s="16"/>
      <c r="K418" s="16"/>
      <c r="L418" s="15"/>
      <c r="M418" s="15"/>
      <c r="N418" s="15"/>
      <c r="O418" s="15"/>
      <c r="P418" s="15"/>
      <c r="Q418" s="15"/>
      <c r="R418" s="179" t="str">
        <f t="shared" si="17"/>
        <v/>
      </c>
      <c r="S418" s="179" t="str">
        <f t="shared" si="16"/>
        <v/>
      </c>
    </row>
    <row r="419" spans="1:19">
      <c r="A419" s="178" t="str">
        <f t="shared" si="15"/>
        <v/>
      </c>
      <c r="B419" s="16"/>
      <c r="C419" s="16"/>
      <c r="D419" s="16"/>
      <c r="E419" s="16"/>
      <c r="F419" s="16"/>
      <c r="G419" s="16"/>
      <c r="H419" s="16"/>
      <c r="I419" s="180"/>
      <c r="J419" s="16"/>
      <c r="K419" s="16"/>
      <c r="L419" s="15"/>
      <c r="M419" s="15"/>
      <c r="N419" s="15"/>
      <c r="O419" s="15"/>
      <c r="P419" s="15"/>
      <c r="Q419" s="15"/>
      <c r="R419" s="179" t="str">
        <f t="shared" si="17"/>
        <v/>
      </c>
      <c r="S419" s="179" t="str">
        <f t="shared" si="16"/>
        <v/>
      </c>
    </row>
    <row r="420" spans="1:19">
      <c r="A420" s="178" t="str">
        <f t="shared" si="15"/>
        <v/>
      </c>
      <c r="B420" s="16"/>
      <c r="C420" s="16"/>
      <c r="D420" s="16"/>
      <c r="E420" s="16"/>
      <c r="F420" s="16"/>
      <c r="G420" s="16"/>
      <c r="H420" s="16"/>
      <c r="I420" s="180"/>
      <c r="J420" s="16"/>
      <c r="K420" s="16"/>
      <c r="L420" s="15"/>
      <c r="M420" s="15"/>
      <c r="N420" s="15"/>
      <c r="O420" s="15"/>
      <c r="P420" s="15"/>
      <c r="Q420" s="15"/>
      <c r="R420" s="179" t="str">
        <f t="shared" si="17"/>
        <v/>
      </c>
      <c r="S420" s="179" t="str">
        <f t="shared" si="16"/>
        <v/>
      </c>
    </row>
    <row r="421" spans="1:19">
      <c r="A421" s="178" t="str">
        <f t="shared" si="15"/>
        <v/>
      </c>
      <c r="B421" s="16"/>
      <c r="C421" s="16"/>
      <c r="D421" s="16"/>
      <c r="E421" s="16"/>
      <c r="F421" s="16"/>
      <c r="G421" s="16"/>
      <c r="H421" s="16"/>
      <c r="I421" s="180"/>
      <c r="J421" s="16"/>
      <c r="K421" s="16"/>
      <c r="L421" s="15"/>
      <c r="M421" s="15"/>
      <c r="N421" s="15"/>
      <c r="O421" s="15"/>
      <c r="P421" s="15"/>
      <c r="Q421" s="15"/>
      <c r="R421" s="179" t="str">
        <f t="shared" si="17"/>
        <v/>
      </c>
      <c r="S421" s="179" t="str">
        <f t="shared" si="16"/>
        <v/>
      </c>
    </row>
    <row r="422" spans="1:19">
      <c r="A422" s="178" t="str">
        <f t="shared" si="15"/>
        <v/>
      </c>
      <c r="B422" s="16"/>
      <c r="C422" s="16"/>
      <c r="D422" s="16"/>
      <c r="E422" s="16"/>
      <c r="F422" s="16"/>
      <c r="G422" s="16"/>
      <c r="H422" s="16"/>
      <c r="I422" s="180"/>
      <c r="J422" s="16"/>
      <c r="K422" s="16"/>
      <c r="L422" s="15"/>
      <c r="M422" s="15"/>
      <c r="N422" s="15"/>
      <c r="O422" s="15"/>
      <c r="P422" s="15"/>
      <c r="Q422" s="15"/>
      <c r="R422" s="179" t="str">
        <f t="shared" si="17"/>
        <v/>
      </c>
      <c r="S422" s="179" t="str">
        <f t="shared" si="16"/>
        <v/>
      </c>
    </row>
    <row r="423" spans="1:19">
      <c r="A423" s="178" t="str">
        <f t="shared" si="15"/>
        <v/>
      </c>
      <c r="B423" s="16"/>
      <c r="C423" s="16"/>
      <c r="D423" s="16"/>
      <c r="E423" s="16"/>
      <c r="F423" s="16"/>
      <c r="G423" s="16"/>
      <c r="H423" s="16"/>
      <c r="I423" s="180"/>
      <c r="J423" s="16"/>
      <c r="K423" s="16"/>
      <c r="L423" s="15"/>
      <c r="M423" s="15"/>
      <c r="N423" s="15"/>
      <c r="O423" s="15"/>
      <c r="P423" s="15"/>
      <c r="Q423" s="15"/>
      <c r="R423" s="179" t="str">
        <f t="shared" si="17"/>
        <v/>
      </c>
      <c r="S423" s="179" t="str">
        <f t="shared" si="16"/>
        <v/>
      </c>
    </row>
    <row r="424" spans="1:19">
      <c r="A424" s="178" t="str">
        <f t="shared" si="15"/>
        <v/>
      </c>
      <c r="B424" s="16"/>
      <c r="C424" s="16"/>
      <c r="D424" s="16"/>
      <c r="E424" s="16"/>
      <c r="F424" s="16"/>
      <c r="G424" s="16"/>
      <c r="H424" s="16"/>
      <c r="I424" s="180"/>
      <c r="J424" s="16"/>
      <c r="K424" s="16"/>
      <c r="L424" s="15"/>
      <c r="M424" s="15"/>
      <c r="N424" s="15"/>
      <c r="O424" s="15"/>
      <c r="P424" s="15"/>
      <c r="Q424" s="15"/>
      <c r="R424" s="179" t="str">
        <f t="shared" si="17"/>
        <v/>
      </c>
      <c r="S424" s="179" t="str">
        <f t="shared" si="16"/>
        <v/>
      </c>
    </row>
    <row r="425" spans="1:19">
      <c r="A425" s="178" t="str">
        <f t="shared" si="15"/>
        <v/>
      </c>
      <c r="B425" s="16"/>
      <c r="C425" s="16"/>
      <c r="D425" s="16"/>
      <c r="E425" s="16"/>
      <c r="F425" s="16"/>
      <c r="G425" s="16"/>
      <c r="H425" s="16"/>
      <c r="I425" s="180"/>
      <c r="J425" s="16"/>
      <c r="K425" s="16"/>
      <c r="L425" s="15"/>
      <c r="M425" s="15"/>
      <c r="N425" s="15"/>
      <c r="O425" s="15"/>
      <c r="P425" s="15"/>
      <c r="Q425" s="15"/>
      <c r="R425" s="179" t="str">
        <f t="shared" si="17"/>
        <v/>
      </c>
      <c r="S425" s="179" t="str">
        <f t="shared" si="16"/>
        <v/>
      </c>
    </row>
    <row r="426" spans="1:19">
      <c r="A426" s="178" t="str">
        <f t="shared" si="15"/>
        <v/>
      </c>
      <c r="B426" s="16"/>
      <c r="C426" s="16"/>
      <c r="D426" s="16"/>
      <c r="E426" s="16"/>
      <c r="F426" s="16"/>
      <c r="G426" s="16"/>
      <c r="H426" s="16"/>
      <c r="I426" s="180"/>
      <c r="J426" s="16"/>
      <c r="K426" s="16"/>
      <c r="L426" s="15"/>
      <c r="M426" s="15"/>
      <c r="N426" s="15"/>
      <c r="O426" s="15"/>
      <c r="P426" s="15"/>
      <c r="Q426" s="15"/>
      <c r="R426" s="179" t="str">
        <f t="shared" si="17"/>
        <v/>
      </c>
      <c r="S426" s="179" t="str">
        <f t="shared" si="16"/>
        <v/>
      </c>
    </row>
    <row r="427" spans="1:19">
      <c r="A427" s="178" t="str">
        <f t="shared" si="15"/>
        <v/>
      </c>
      <c r="B427" s="16"/>
      <c r="C427" s="16"/>
      <c r="D427" s="16"/>
      <c r="E427" s="16"/>
      <c r="F427" s="16"/>
      <c r="G427" s="16"/>
      <c r="H427" s="16"/>
      <c r="I427" s="180"/>
      <c r="J427" s="16"/>
      <c r="K427" s="16"/>
      <c r="L427" s="15"/>
      <c r="M427" s="15"/>
      <c r="N427" s="15"/>
      <c r="O427" s="15"/>
      <c r="P427" s="15"/>
      <c r="Q427" s="15"/>
      <c r="R427" s="179" t="str">
        <f t="shared" si="17"/>
        <v/>
      </c>
      <c r="S427" s="179" t="str">
        <f t="shared" si="16"/>
        <v/>
      </c>
    </row>
    <row r="428" spans="1:19">
      <c r="A428" s="178" t="str">
        <f t="shared" si="15"/>
        <v/>
      </c>
      <c r="B428" s="16"/>
      <c r="C428" s="16"/>
      <c r="D428" s="16"/>
      <c r="E428" s="16"/>
      <c r="F428" s="16"/>
      <c r="G428" s="16"/>
      <c r="H428" s="16"/>
      <c r="I428" s="180"/>
      <c r="J428" s="16"/>
      <c r="K428" s="16"/>
      <c r="L428" s="15"/>
      <c r="M428" s="15"/>
      <c r="N428" s="15"/>
      <c r="O428" s="15"/>
      <c r="P428" s="15"/>
      <c r="Q428" s="15"/>
      <c r="R428" s="179" t="str">
        <f t="shared" si="17"/>
        <v/>
      </c>
      <c r="S428" s="179" t="str">
        <f t="shared" si="16"/>
        <v/>
      </c>
    </row>
    <row r="429" spans="1:19">
      <c r="A429" s="178" t="str">
        <f t="shared" si="15"/>
        <v/>
      </c>
      <c r="B429" s="16"/>
      <c r="C429" s="16"/>
      <c r="D429" s="16"/>
      <c r="E429" s="16"/>
      <c r="F429" s="16"/>
      <c r="G429" s="16"/>
      <c r="H429" s="16"/>
      <c r="I429" s="180"/>
      <c r="J429" s="16"/>
      <c r="K429" s="16"/>
      <c r="L429" s="15"/>
      <c r="M429" s="15"/>
      <c r="N429" s="15"/>
      <c r="O429" s="15"/>
      <c r="P429" s="15"/>
      <c r="Q429" s="15"/>
      <c r="R429" s="179" t="str">
        <f t="shared" si="17"/>
        <v/>
      </c>
      <c r="S429" s="179" t="str">
        <f t="shared" si="16"/>
        <v/>
      </c>
    </row>
    <row r="430" spans="1:19">
      <c r="A430" s="178" t="str">
        <f t="shared" si="15"/>
        <v/>
      </c>
      <c r="B430" s="16"/>
      <c r="C430" s="16"/>
      <c r="D430" s="16"/>
      <c r="E430" s="16"/>
      <c r="F430" s="16"/>
      <c r="G430" s="16"/>
      <c r="H430" s="16"/>
      <c r="I430" s="180"/>
      <c r="J430" s="16"/>
      <c r="K430" s="16"/>
      <c r="L430" s="15"/>
      <c r="M430" s="15"/>
      <c r="N430" s="15"/>
      <c r="O430" s="15"/>
      <c r="P430" s="15"/>
      <c r="Q430" s="15"/>
      <c r="R430" s="179" t="str">
        <f t="shared" si="17"/>
        <v/>
      </c>
      <c r="S430" s="179" t="str">
        <f t="shared" si="16"/>
        <v/>
      </c>
    </row>
    <row r="431" spans="1:19">
      <c r="A431" s="178" t="str">
        <f t="shared" si="15"/>
        <v/>
      </c>
      <c r="B431" s="16"/>
      <c r="C431" s="16"/>
      <c r="D431" s="16"/>
      <c r="E431" s="16"/>
      <c r="F431" s="16"/>
      <c r="G431" s="16"/>
      <c r="H431" s="16"/>
      <c r="I431" s="180"/>
      <c r="J431" s="16"/>
      <c r="K431" s="16"/>
      <c r="L431" s="15"/>
      <c r="M431" s="15"/>
      <c r="N431" s="15"/>
      <c r="O431" s="15"/>
      <c r="P431" s="15"/>
      <c r="Q431" s="15"/>
      <c r="R431" s="179" t="str">
        <f t="shared" si="17"/>
        <v/>
      </c>
      <c r="S431" s="179" t="str">
        <f t="shared" si="16"/>
        <v/>
      </c>
    </row>
    <row r="432" spans="1:19">
      <c r="A432" s="178" t="str">
        <f t="shared" si="15"/>
        <v/>
      </c>
      <c r="B432" s="16"/>
      <c r="C432" s="16"/>
      <c r="D432" s="16"/>
      <c r="E432" s="16"/>
      <c r="F432" s="16"/>
      <c r="G432" s="16"/>
      <c r="H432" s="16"/>
      <c r="I432" s="180"/>
      <c r="J432" s="16"/>
      <c r="K432" s="16"/>
      <c r="L432" s="15"/>
      <c r="M432" s="15"/>
      <c r="N432" s="15"/>
      <c r="O432" s="15"/>
      <c r="P432" s="15"/>
      <c r="Q432" s="15"/>
      <c r="R432" s="179" t="str">
        <f t="shared" si="17"/>
        <v/>
      </c>
      <c r="S432" s="179" t="str">
        <f t="shared" si="16"/>
        <v/>
      </c>
    </row>
    <row r="433" spans="1:19">
      <c r="A433" s="178" t="str">
        <f t="shared" si="15"/>
        <v/>
      </c>
      <c r="B433" s="16"/>
      <c r="C433" s="16"/>
      <c r="D433" s="16"/>
      <c r="E433" s="16"/>
      <c r="F433" s="16"/>
      <c r="G433" s="16"/>
      <c r="H433" s="16"/>
      <c r="I433" s="180"/>
      <c r="J433" s="16"/>
      <c r="K433" s="16"/>
      <c r="L433" s="15"/>
      <c r="M433" s="15"/>
      <c r="N433" s="15"/>
      <c r="O433" s="15"/>
      <c r="P433" s="15"/>
      <c r="Q433" s="15"/>
      <c r="R433" s="179" t="str">
        <f t="shared" si="17"/>
        <v/>
      </c>
      <c r="S433" s="179" t="str">
        <f t="shared" si="16"/>
        <v/>
      </c>
    </row>
    <row r="434" spans="1:19">
      <c r="A434" s="178" t="str">
        <f t="shared" si="15"/>
        <v/>
      </c>
      <c r="B434" s="16"/>
      <c r="C434" s="16"/>
      <c r="D434" s="16"/>
      <c r="E434" s="16"/>
      <c r="F434" s="16"/>
      <c r="G434" s="16"/>
      <c r="H434" s="16"/>
      <c r="I434" s="180"/>
      <c r="J434" s="16"/>
      <c r="K434" s="16"/>
      <c r="L434" s="15"/>
      <c r="M434" s="15"/>
      <c r="N434" s="15"/>
      <c r="O434" s="15"/>
      <c r="P434" s="15"/>
      <c r="Q434" s="15"/>
      <c r="R434" s="179" t="str">
        <f t="shared" si="17"/>
        <v/>
      </c>
      <c r="S434" s="179" t="str">
        <f t="shared" si="16"/>
        <v/>
      </c>
    </row>
    <row r="435" spans="1:19">
      <c r="A435" s="178" t="str">
        <f t="shared" si="15"/>
        <v/>
      </c>
      <c r="B435" s="16"/>
      <c r="C435" s="16"/>
      <c r="D435" s="16"/>
      <c r="E435" s="16"/>
      <c r="F435" s="16"/>
      <c r="G435" s="16"/>
      <c r="H435" s="16"/>
      <c r="I435" s="180"/>
      <c r="J435" s="16"/>
      <c r="K435" s="16"/>
      <c r="L435" s="15"/>
      <c r="M435" s="15"/>
      <c r="N435" s="15"/>
      <c r="O435" s="15"/>
      <c r="P435" s="15"/>
      <c r="Q435" s="15"/>
      <c r="R435" s="179" t="str">
        <f t="shared" si="17"/>
        <v/>
      </c>
      <c r="S435" s="179" t="str">
        <f t="shared" si="16"/>
        <v/>
      </c>
    </row>
    <row r="436" spans="1:19">
      <c r="A436" s="178" t="str">
        <f t="shared" si="15"/>
        <v/>
      </c>
      <c r="B436" s="16"/>
      <c r="C436" s="16"/>
      <c r="D436" s="16"/>
      <c r="E436" s="16"/>
      <c r="F436" s="16"/>
      <c r="G436" s="16"/>
      <c r="H436" s="16"/>
      <c r="I436" s="180"/>
      <c r="J436" s="16"/>
      <c r="K436" s="16"/>
      <c r="L436" s="15"/>
      <c r="M436" s="15"/>
      <c r="N436" s="15"/>
      <c r="O436" s="15"/>
      <c r="P436" s="15"/>
      <c r="Q436" s="15"/>
      <c r="R436" s="179" t="str">
        <f t="shared" si="17"/>
        <v/>
      </c>
      <c r="S436" s="179" t="str">
        <f t="shared" si="16"/>
        <v/>
      </c>
    </row>
    <row r="437" spans="1:19">
      <c r="A437" s="178" t="str">
        <f t="shared" si="15"/>
        <v/>
      </c>
      <c r="B437" s="16"/>
      <c r="C437" s="16"/>
      <c r="D437" s="16"/>
      <c r="E437" s="16"/>
      <c r="F437" s="16"/>
      <c r="G437" s="16"/>
      <c r="H437" s="16"/>
      <c r="I437" s="180"/>
      <c r="J437" s="16"/>
      <c r="K437" s="16"/>
      <c r="L437" s="15"/>
      <c r="M437" s="15"/>
      <c r="N437" s="15"/>
      <c r="O437" s="15"/>
      <c r="P437" s="15"/>
      <c r="Q437" s="15"/>
      <c r="R437" s="179" t="str">
        <f t="shared" si="17"/>
        <v/>
      </c>
      <c r="S437" s="179" t="str">
        <f t="shared" si="16"/>
        <v/>
      </c>
    </row>
    <row r="438" spans="1:19">
      <c r="A438" s="178" t="str">
        <f t="shared" si="15"/>
        <v/>
      </c>
      <c r="B438" s="16"/>
      <c r="C438" s="16"/>
      <c r="D438" s="16"/>
      <c r="E438" s="16"/>
      <c r="F438" s="16"/>
      <c r="G438" s="16"/>
      <c r="H438" s="16"/>
      <c r="I438" s="180"/>
      <c r="J438" s="16"/>
      <c r="K438" s="16"/>
      <c r="L438" s="15"/>
      <c r="M438" s="15"/>
      <c r="N438" s="15"/>
      <c r="O438" s="15"/>
      <c r="P438" s="15"/>
      <c r="Q438" s="15"/>
      <c r="R438" s="179" t="str">
        <f t="shared" si="17"/>
        <v/>
      </c>
      <c r="S438" s="179" t="str">
        <f t="shared" si="16"/>
        <v/>
      </c>
    </row>
    <row r="439" spans="1:19">
      <c r="A439" s="178" t="str">
        <f t="shared" si="15"/>
        <v/>
      </c>
      <c r="B439" s="16"/>
      <c r="C439" s="16"/>
      <c r="D439" s="16"/>
      <c r="E439" s="16"/>
      <c r="F439" s="16"/>
      <c r="G439" s="16"/>
      <c r="H439" s="16"/>
      <c r="I439" s="180"/>
      <c r="J439" s="16"/>
      <c r="K439" s="16"/>
      <c r="L439" s="15"/>
      <c r="M439" s="15"/>
      <c r="N439" s="15"/>
      <c r="O439" s="15"/>
      <c r="P439" s="15"/>
      <c r="Q439" s="15"/>
      <c r="R439" s="179" t="str">
        <f t="shared" si="17"/>
        <v/>
      </c>
      <c r="S439" s="179" t="str">
        <f t="shared" si="16"/>
        <v/>
      </c>
    </row>
    <row r="440" spans="1:19">
      <c r="A440" s="178" t="str">
        <f t="shared" si="15"/>
        <v/>
      </c>
      <c r="B440" s="16"/>
      <c r="C440" s="16"/>
      <c r="D440" s="16"/>
      <c r="E440" s="16"/>
      <c r="F440" s="16"/>
      <c r="G440" s="16"/>
      <c r="H440" s="16"/>
      <c r="I440" s="180"/>
      <c r="J440" s="16"/>
      <c r="K440" s="16"/>
      <c r="L440" s="15"/>
      <c r="M440" s="15"/>
      <c r="N440" s="15"/>
      <c r="O440" s="15"/>
      <c r="P440" s="15"/>
      <c r="Q440" s="15"/>
      <c r="R440" s="179" t="str">
        <f t="shared" si="17"/>
        <v/>
      </c>
      <c r="S440" s="179" t="str">
        <f t="shared" si="16"/>
        <v/>
      </c>
    </row>
    <row r="441" spans="1:19">
      <c r="A441" s="178" t="str">
        <f t="shared" si="15"/>
        <v/>
      </c>
      <c r="B441" s="16"/>
      <c r="C441" s="16"/>
      <c r="D441" s="16"/>
      <c r="E441" s="16"/>
      <c r="F441" s="16"/>
      <c r="G441" s="16"/>
      <c r="H441" s="16"/>
      <c r="I441" s="180"/>
      <c r="J441" s="16"/>
      <c r="K441" s="16"/>
      <c r="L441" s="15"/>
      <c r="M441" s="15"/>
      <c r="N441" s="15"/>
      <c r="O441" s="15"/>
      <c r="P441" s="15"/>
      <c r="Q441" s="15"/>
      <c r="R441" s="179" t="str">
        <f t="shared" si="17"/>
        <v/>
      </c>
      <c r="S441" s="179" t="str">
        <f t="shared" si="16"/>
        <v/>
      </c>
    </row>
    <row r="442" spans="1:19">
      <c r="A442" s="178" t="str">
        <f t="shared" si="15"/>
        <v/>
      </c>
      <c r="B442" s="16"/>
      <c r="C442" s="16"/>
      <c r="D442" s="16"/>
      <c r="E442" s="16"/>
      <c r="F442" s="16"/>
      <c r="G442" s="16"/>
      <c r="H442" s="16"/>
      <c r="I442" s="180"/>
      <c r="J442" s="16"/>
      <c r="K442" s="16"/>
      <c r="L442" s="15"/>
      <c r="M442" s="15"/>
      <c r="N442" s="15"/>
      <c r="O442" s="15"/>
      <c r="P442" s="15"/>
      <c r="Q442" s="15"/>
      <c r="R442" s="179" t="str">
        <f t="shared" si="17"/>
        <v/>
      </c>
      <c r="S442" s="179" t="str">
        <f t="shared" si="16"/>
        <v/>
      </c>
    </row>
    <row r="443" spans="1:19">
      <c r="A443" s="178" t="str">
        <f t="shared" si="15"/>
        <v/>
      </c>
      <c r="B443" s="16"/>
      <c r="C443" s="16"/>
      <c r="D443" s="16"/>
      <c r="E443" s="16"/>
      <c r="F443" s="16"/>
      <c r="G443" s="16"/>
      <c r="H443" s="16"/>
      <c r="I443" s="180"/>
      <c r="J443" s="16"/>
      <c r="K443" s="16"/>
      <c r="L443" s="15"/>
      <c r="M443" s="15"/>
      <c r="N443" s="15"/>
      <c r="O443" s="15"/>
      <c r="P443" s="15"/>
      <c r="Q443" s="15"/>
      <c r="R443" s="179" t="str">
        <f t="shared" si="17"/>
        <v/>
      </c>
      <c r="S443" s="179" t="str">
        <f t="shared" si="16"/>
        <v/>
      </c>
    </row>
    <row r="444" spans="1:19">
      <c r="A444" s="178" t="str">
        <f t="shared" si="15"/>
        <v/>
      </c>
      <c r="B444" s="16"/>
      <c r="C444" s="16"/>
      <c r="D444" s="16"/>
      <c r="E444" s="16"/>
      <c r="F444" s="16"/>
      <c r="G444" s="16"/>
      <c r="H444" s="16"/>
      <c r="I444" s="180"/>
      <c r="J444" s="16"/>
      <c r="K444" s="16"/>
      <c r="L444" s="15"/>
      <c r="M444" s="15"/>
      <c r="N444" s="15"/>
      <c r="O444" s="15"/>
      <c r="P444" s="15"/>
      <c r="Q444" s="15"/>
      <c r="R444" s="179" t="str">
        <f t="shared" si="17"/>
        <v/>
      </c>
      <c r="S444" s="179" t="str">
        <f t="shared" si="16"/>
        <v/>
      </c>
    </row>
    <row r="445" spans="1:19">
      <c r="A445" s="178" t="str">
        <f t="shared" si="15"/>
        <v/>
      </c>
      <c r="B445" s="16"/>
      <c r="C445" s="16"/>
      <c r="D445" s="16"/>
      <c r="E445" s="16"/>
      <c r="F445" s="16"/>
      <c r="G445" s="16"/>
      <c r="H445" s="16"/>
      <c r="I445" s="180"/>
      <c r="J445" s="16"/>
      <c r="K445" s="16"/>
      <c r="L445" s="15"/>
      <c r="M445" s="15"/>
      <c r="N445" s="15"/>
      <c r="O445" s="15"/>
      <c r="P445" s="15"/>
      <c r="Q445" s="15"/>
      <c r="R445" s="179" t="str">
        <f t="shared" si="17"/>
        <v/>
      </c>
      <c r="S445" s="179" t="str">
        <f t="shared" si="16"/>
        <v/>
      </c>
    </row>
    <row r="446" spans="1:19">
      <c r="A446" s="178" t="str">
        <f t="shared" si="15"/>
        <v/>
      </c>
      <c r="B446" s="16"/>
      <c r="C446" s="16"/>
      <c r="D446" s="16"/>
      <c r="E446" s="16"/>
      <c r="F446" s="16"/>
      <c r="G446" s="16"/>
      <c r="H446" s="16"/>
      <c r="I446" s="180"/>
      <c r="J446" s="16"/>
      <c r="K446" s="16"/>
      <c r="L446" s="15"/>
      <c r="M446" s="15"/>
      <c r="N446" s="15"/>
      <c r="O446" s="15"/>
      <c r="P446" s="15"/>
      <c r="Q446" s="15"/>
      <c r="R446" s="179" t="str">
        <f t="shared" si="17"/>
        <v/>
      </c>
      <c r="S446" s="179" t="str">
        <f t="shared" si="16"/>
        <v/>
      </c>
    </row>
    <row r="447" spans="1:19">
      <c r="A447" s="178" t="str">
        <f t="shared" si="15"/>
        <v/>
      </c>
      <c r="B447" s="16"/>
      <c r="C447" s="16"/>
      <c r="D447" s="16"/>
      <c r="E447" s="16"/>
      <c r="F447" s="16"/>
      <c r="G447" s="16"/>
      <c r="H447" s="16"/>
      <c r="I447" s="180"/>
      <c r="J447" s="16"/>
      <c r="K447" s="16"/>
      <c r="L447" s="15"/>
      <c r="M447" s="15"/>
      <c r="N447" s="15"/>
      <c r="O447" s="15"/>
      <c r="P447" s="15"/>
      <c r="Q447" s="15"/>
      <c r="R447" s="179" t="str">
        <f t="shared" si="17"/>
        <v/>
      </c>
      <c r="S447" s="179" t="str">
        <f t="shared" si="16"/>
        <v/>
      </c>
    </row>
    <row r="448" spans="1:19">
      <c r="A448" s="178" t="str">
        <f t="shared" si="15"/>
        <v/>
      </c>
      <c r="B448" s="16"/>
      <c r="C448" s="16"/>
      <c r="D448" s="16"/>
      <c r="E448" s="16"/>
      <c r="F448" s="16"/>
      <c r="G448" s="16"/>
      <c r="H448" s="16"/>
      <c r="I448" s="180"/>
      <c r="J448" s="16"/>
      <c r="K448" s="16"/>
      <c r="L448" s="15"/>
      <c r="M448" s="15"/>
      <c r="N448" s="15"/>
      <c r="O448" s="15"/>
      <c r="P448" s="15"/>
      <c r="Q448" s="15"/>
      <c r="R448" s="179" t="str">
        <f t="shared" si="17"/>
        <v/>
      </c>
      <c r="S448" s="179" t="str">
        <f t="shared" si="16"/>
        <v/>
      </c>
    </row>
    <row r="449" spans="1:19">
      <c r="A449" s="178" t="str">
        <f t="shared" si="15"/>
        <v/>
      </c>
      <c r="B449" s="16"/>
      <c r="C449" s="16"/>
      <c r="D449" s="16"/>
      <c r="E449" s="16"/>
      <c r="F449" s="16"/>
      <c r="G449" s="16"/>
      <c r="H449" s="16"/>
      <c r="I449" s="180"/>
      <c r="J449" s="16"/>
      <c r="K449" s="16"/>
      <c r="L449" s="15"/>
      <c r="M449" s="15"/>
      <c r="N449" s="15"/>
      <c r="O449" s="15"/>
      <c r="P449" s="15"/>
      <c r="Q449" s="15"/>
      <c r="R449" s="179" t="str">
        <f t="shared" si="17"/>
        <v/>
      </c>
      <c r="S449" s="179" t="str">
        <f t="shared" si="16"/>
        <v/>
      </c>
    </row>
    <row r="450" spans="1:19">
      <c r="A450" s="178" t="str">
        <f t="shared" si="15"/>
        <v/>
      </c>
      <c r="B450" s="16"/>
      <c r="C450" s="16"/>
      <c r="D450" s="16"/>
      <c r="E450" s="16"/>
      <c r="F450" s="16"/>
      <c r="G450" s="16"/>
      <c r="H450" s="16"/>
      <c r="I450" s="180"/>
      <c r="J450" s="16"/>
      <c r="K450" s="16"/>
      <c r="L450" s="15"/>
      <c r="M450" s="15"/>
      <c r="N450" s="15"/>
      <c r="O450" s="15"/>
      <c r="P450" s="15"/>
      <c r="Q450" s="15"/>
      <c r="R450" s="179" t="str">
        <f t="shared" si="17"/>
        <v/>
      </c>
      <c r="S450" s="179" t="str">
        <f t="shared" si="16"/>
        <v/>
      </c>
    </row>
    <row r="451" spans="1:19">
      <c r="A451" s="178" t="str">
        <f t="shared" si="15"/>
        <v/>
      </c>
      <c r="B451" s="16"/>
      <c r="C451" s="16"/>
      <c r="D451" s="16"/>
      <c r="E451" s="16"/>
      <c r="F451" s="16"/>
      <c r="G451" s="16"/>
      <c r="H451" s="16"/>
      <c r="I451" s="180"/>
      <c r="J451" s="16"/>
      <c r="K451" s="16"/>
      <c r="L451" s="15"/>
      <c r="M451" s="15"/>
      <c r="N451" s="15"/>
      <c r="O451" s="15"/>
      <c r="P451" s="15"/>
      <c r="Q451" s="15"/>
      <c r="R451" s="179" t="str">
        <f t="shared" si="17"/>
        <v/>
      </c>
      <c r="S451" s="179" t="str">
        <f t="shared" si="16"/>
        <v/>
      </c>
    </row>
    <row r="452" spans="1:19">
      <c r="A452" s="178" t="str">
        <f t="shared" si="15"/>
        <v/>
      </c>
      <c r="B452" s="16"/>
      <c r="C452" s="16"/>
      <c r="D452" s="16"/>
      <c r="E452" s="16"/>
      <c r="F452" s="16"/>
      <c r="G452" s="16"/>
      <c r="H452" s="16"/>
      <c r="I452" s="180"/>
      <c r="J452" s="16"/>
      <c r="K452" s="16"/>
      <c r="L452" s="15"/>
      <c r="M452" s="15"/>
      <c r="N452" s="15"/>
      <c r="O452" s="15"/>
      <c r="P452" s="15"/>
      <c r="Q452" s="15"/>
      <c r="R452" s="179" t="str">
        <f t="shared" si="17"/>
        <v/>
      </c>
      <c r="S452" s="179" t="str">
        <f t="shared" si="16"/>
        <v/>
      </c>
    </row>
    <row r="453" spans="1:19">
      <c r="A453" s="178" t="str">
        <f t="shared" si="15"/>
        <v/>
      </c>
      <c r="B453" s="16"/>
      <c r="C453" s="16"/>
      <c r="D453" s="16"/>
      <c r="E453" s="16"/>
      <c r="F453" s="16"/>
      <c r="G453" s="16"/>
      <c r="H453" s="16"/>
      <c r="I453" s="180"/>
      <c r="J453" s="16"/>
      <c r="K453" s="16"/>
      <c r="L453" s="15"/>
      <c r="M453" s="15"/>
      <c r="N453" s="15"/>
      <c r="O453" s="15"/>
      <c r="P453" s="15"/>
      <c r="Q453" s="15"/>
      <c r="R453" s="179" t="str">
        <f t="shared" si="17"/>
        <v/>
      </c>
      <c r="S453" s="179" t="str">
        <f t="shared" si="16"/>
        <v/>
      </c>
    </row>
    <row r="454" spans="1:19">
      <c r="A454" s="178" t="str">
        <f t="shared" ref="A454:A517" si="18">IF(D454&lt;&gt;"",ROW()-5,"")</f>
        <v/>
      </c>
      <c r="B454" s="16"/>
      <c r="C454" s="16"/>
      <c r="D454" s="16"/>
      <c r="E454" s="16"/>
      <c r="F454" s="16"/>
      <c r="G454" s="16"/>
      <c r="H454" s="16"/>
      <c r="I454" s="180"/>
      <c r="J454" s="16"/>
      <c r="K454" s="16"/>
      <c r="L454" s="15"/>
      <c r="M454" s="15"/>
      <c r="N454" s="15"/>
      <c r="O454" s="15"/>
      <c r="P454" s="15"/>
      <c r="Q454" s="15"/>
      <c r="R454" s="179" t="str">
        <f t="shared" si="17"/>
        <v/>
      </c>
      <c r="S454" s="179" t="str">
        <f t="shared" ref="S454:S517" si="19">IF(D454="","",SUM(L454:P454))</f>
        <v/>
      </c>
    </row>
    <row r="455" spans="1:19">
      <c r="A455" s="178" t="str">
        <f t="shared" si="18"/>
        <v/>
      </c>
      <c r="B455" s="16"/>
      <c r="C455" s="16"/>
      <c r="D455" s="16"/>
      <c r="E455" s="16"/>
      <c r="F455" s="16"/>
      <c r="G455" s="16"/>
      <c r="H455" s="16"/>
      <c r="I455" s="180"/>
      <c r="J455" s="16"/>
      <c r="K455" s="16"/>
      <c r="L455" s="15"/>
      <c r="M455" s="15"/>
      <c r="N455" s="15"/>
      <c r="O455" s="15"/>
      <c r="P455" s="15"/>
      <c r="Q455" s="15"/>
      <c r="R455" s="179" t="str">
        <f t="shared" si="17"/>
        <v/>
      </c>
      <c r="S455" s="179" t="str">
        <f t="shared" si="19"/>
        <v/>
      </c>
    </row>
    <row r="456" spans="1:19">
      <c r="A456" s="178" t="str">
        <f t="shared" si="18"/>
        <v/>
      </c>
      <c r="B456" s="16"/>
      <c r="C456" s="16"/>
      <c r="D456" s="16"/>
      <c r="E456" s="16"/>
      <c r="F456" s="16"/>
      <c r="G456" s="16"/>
      <c r="H456" s="16"/>
      <c r="I456" s="180"/>
      <c r="J456" s="16"/>
      <c r="K456" s="16"/>
      <c r="L456" s="15"/>
      <c r="M456" s="15"/>
      <c r="N456" s="15"/>
      <c r="O456" s="15"/>
      <c r="P456" s="15"/>
      <c r="Q456" s="15"/>
      <c r="R456" s="179" t="str">
        <f t="shared" si="17"/>
        <v/>
      </c>
      <c r="S456" s="179" t="str">
        <f t="shared" si="19"/>
        <v/>
      </c>
    </row>
    <row r="457" spans="1:19">
      <c r="A457" s="178" t="str">
        <f t="shared" si="18"/>
        <v/>
      </c>
      <c r="B457" s="16"/>
      <c r="C457" s="16"/>
      <c r="D457" s="16"/>
      <c r="E457" s="16"/>
      <c r="F457" s="16"/>
      <c r="G457" s="16"/>
      <c r="H457" s="16"/>
      <c r="I457" s="180"/>
      <c r="J457" s="16"/>
      <c r="K457" s="16"/>
      <c r="L457" s="15"/>
      <c r="M457" s="15"/>
      <c r="N457" s="15"/>
      <c r="O457" s="15"/>
      <c r="P457" s="15"/>
      <c r="Q457" s="15"/>
      <c r="R457" s="179" t="str">
        <f t="shared" si="17"/>
        <v/>
      </c>
      <c r="S457" s="179" t="str">
        <f t="shared" si="19"/>
        <v/>
      </c>
    </row>
    <row r="458" spans="1:19">
      <c r="A458" s="178" t="str">
        <f t="shared" si="18"/>
        <v/>
      </c>
      <c r="B458" s="16"/>
      <c r="C458" s="16"/>
      <c r="D458" s="16"/>
      <c r="E458" s="16"/>
      <c r="F458" s="16"/>
      <c r="G458" s="16"/>
      <c r="H458" s="16"/>
      <c r="I458" s="180"/>
      <c r="J458" s="16"/>
      <c r="K458" s="16"/>
      <c r="L458" s="15"/>
      <c r="M458" s="15"/>
      <c r="N458" s="15"/>
      <c r="O458" s="15"/>
      <c r="P458" s="15"/>
      <c r="Q458" s="15"/>
      <c r="R458" s="179" t="str">
        <f t="shared" si="17"/>
        <v/>
      </c>
      <c r="S458" s="179" t="str">
        <f t="shared" si="19"/>
        <v/>
      </c>
    </row>
    <row r="459" spans="1:19">
      <c r="A459" s="178" t="str">
        <f t="shared" si="18"/>
        <v/>
      </c>
      <c r="B459" s="16"/>
      <c r="C459" s="16"/>
      <c r="D459" s="16"/>
      <c r="E459" s="16"/>
      <c r="F459" s="16"/>
      <c r="G459" s="16"/>
      <c r="H459" s="16"/>
      <c r="I459" s="180"/>
      <c r="J459" s="16"/>
      <c r="K459" s="16"/>
      <c r="L459" s="15"/>
      <c r="M459" s="15"/>
      <c r="N459" s="15"/>
      <c r="O459" s="15"/>
      <c r="P459" s="15"/>
      <c r="Q459" s="15"/>
      <c r="R459" s="179" t="str">
        <f t="shared" ref="R459:R522" si="20">IF(D459="","",SUM(J459:K459))</f>
        <v/>
      </c>
      <c r="S459" s="179" t="str">
        <f t="shared" si="19"/>
        <v/>
      </c>
    </row>
    <row r="460" spans="1:19">
      <c r="A460" s="178" t="str">
        <f t="shared" si="18"/>
        <v/>
      </c>
      <c r="B460" s="16"/>
      <c r="C460" s="16"/>
      <c r="D460" s="16"/>
      <c r="E460" s="16"/>
      <c r="F460" s="16"/>
      <c r="G460" s="16"/>
      <c r="H460" s="16"/>
      <c r="I460" s="180"/>
      <c r="J460" s="16"/>
      <c r="K460" s="16"/>
      <c r="L460" s="15"/>
      <c r="M460" s="15"/>
      <c r="N460" s="15"/>
      <c r="O460" s="15"/>
      <c r="P460" s="15"/>
      <c r="Q460" s="15"/>
      <c r="R460" s="179" t="str">
        <f t="shared" si="20"/>
        <v/>
      </c>
      <c r="S460" s="179" t="str">
        <f t="shared" si="19"/>
        <v/>
      </c>
    </row>
    <row r="461" spans="1:19">
      <c r="A461" s="178" t="str">
        <f t="shared" si="18"/>
        <v/>
      </c>
      <c r="B461" s="16"/>
      <c r="C461" s="16"/>
      <c r="D461" s="16"/>
      <c r="E461" s="16"/>
      <c r="F461" s="16"/>
      <c r="G461" s="16"/>
      <c r="H461" s="16"/>
      <c r="I461" s="180"/>
      <c r="J461" s="16"/>
      <c r="K461" s="16"/>
      <c r="L461" s="15"/>
      <c r="M461" s="15"/>
      <c r="N461" s="15"/>
      <c r="O461" s="15"/>
      <c r="P461" s="15"/>
      <c r="Q461" s="15"/>
      <c r="R461" s="179" t="str">
        <f t="shared" si="20"/>
        <v/>
      </c>
      <c r="S461" s="179" t="str">
        <f t="shared" si="19"/>
        <v/>
      </c>
    </row>
    <row r="462" spans="1:19">
      <c r="A462" s="178" t="str">
        <f t="shared" si="18"/>
        <v/>
      </c>
      <c r="B462" s="16"/>
      <c r="C462" s="16"/>
      <c r="D462" s="16"/>
      <c r="E462" s="16"/>
      <c r="F462" s="16"/>
      <c r="G462" s="16"/>
      <c r="H462" s="16"/>
      <c r="I462" s="180"/>
      <c r="J462" s="16"/>
      <c r="K462" s="16"/>
      <c r="L462" s="15"/>
      <c r="M462" s="15"/>
      <c r="N462" s="15"/>
      <c r="O462" s="15"/>
      <c r="P462" s="15"/>
      <c r="Q462" s="15"/>
      <c r="R462" s="179" t="str">
        <f t="shared" si="20"/>
        <v/>
      </c>
      <c r="S462" s="179" t="str">
        <f t="shared" si="19"/>
        <v/>
      </c>
    </row>
    <row r="463" spans="1:19">
      <c r="A463" s="178" t="str">
        <f t="shared" si="18"/>
        <v/>
      </c>
      <c r="B463" s="16"/>
      <c r="C463" s="16"/>
      <c r="D463" s="16"/>
      <c r="E463" s="16"/>
      <c r="F463" s="16"/>
      <c r="G463" s="16"/>
      <c r="H463" s="16"/>
      <c r="I463" s="180"/>
      <c r="J463" s="16"/>
      <c r="K463" s="16"/>
      <c r="L463" s="15"/>
      <c r="M463" s="15"/>
      <c r="N463" s="15"/>
      <c r="O463" s="15"/>
      <c r="P463" s="15"/>
      <c r="Q463" s="15"/>
      <c r="R463" s="179" t="str">
        <f t="shared" si="20"/>
        <v/>
      </c>
      <c r="S463" s="179" t="str">
        <f t="shared" si="19"/>
        <v/>
      </c>
    </row>
    <row r="464" spans="1:19">
      <c r="A464" s="178" t="str">
        <f t="shared" si="18"/>
        <v/>
      </c>
      <c r="B464" s="16"/>
      <c r="C464" s="16"/>
      <c r="D464" s="16"/>
      <c r="E464" s="16"/>
      <c r="F464" s="16"/>
      <c r="G464" s="16"/>
      <c r="H464" s="16"/>
      <c r="I464" s="180"/>
      <c r="J464" s="16"/>
      <c r="K464" s="16"/>
      <c r="L464" s="15"/>
      <c r="M464" s="15"/>
      <c r="N464" s="15"/>
      <c r="O464" s="15"/>
      <c r="P464" s="15"/>
      <c r="Q464" s="15"/>
      <c r="R464" s="179" t="str">
        <f t="shared" si="20"/>
        <v/>
      </c>
      <c r="S464" s="179" t="str">
        <f t="shared" si="19"/>
        <v/>
      </c>
    </row>
    <row r="465" spans="1:19">
      <c r="A465" s="178" t="str">
        <f t="shared" si="18"/>
        <v/>
      </c>
      <c r="B465" s="16"/>
      <c r="C465" s="16"/>
      <c r="D465" s="16"/>
      <c r="E465" s="16"/>
      <c r="F465" s="16"/>
      <c r="G465" s="16"/>
      <c r="H465" s="16"/>
      <c r="I465" s="180"/>
      <c r="J465" s="16"/>
      <c r="K465" s="16"/>
      <c r="L465" s="15"/>
      <c r="M465" s="15"/>
      <c r="N465" s="15"/>
      <c r="O465" s="15"/>
      <c r="P465" s="15"/>
      <c r="Q465" s="15"/>
      <c r="R465" s="179" t="str">
        <f t="shared" si="20"/>
        <v/>
      </c>
      <c r="S465" s="179" t="str">
        <f t="shared" si="19"/>
        <v/>
      </c>
    </row>
    <row r="466" spans="1:19">
      <c r="A466" s="178" t="str">
        <f t="shared" si="18"/>
        <v/>
      </c>
      <c r="B466" s="16"/>
      <c r="C466" s="16"/>
      <c r="D466" s="16"/>
      <c r="E466" s="16"/>
      <c r="F466" s="16"/>
      <c r="G466" s="16"/>
      <c r="H466" s="16"/>
      <c r="I466" s="180"/>
      <c r="J466" s="16"/>
      <c r="K466" s="16"/>
      <c r="L466" s="15"/>
      <c r="M466" s="15"/>
      <c r="N466" s="15"/>
      <c r="O466" s="15"/>
      <c r="P466" s="15"/>
      <c r="Q466" s="15"/>
      <c r="R466" s="179" t="str">
        <f t="shared" si="20"/>
        <v/>
      </c>
      <c r="S466" s="179" t="str">
        <f t="shared" si="19"/>
        <v/>
      </c>
    </row>
    <row r="467" spans="1:19">
      <c r="A467" s="178" t="str">
        <f t="shared" si="18"/>
        <v/>
      </c>
      <c r="B467" s="16"/>
      <c r="C467" s="16"/>
      <c r="D467" s="16"/>
      <c r="E467" s="16"/>
      <c r="F467" s="16"/>
      <c r="G467" s="16"/>
      <c r="H467" s="16"/>
      <c r="I467" s="180"/>
      <c r="J467" s="16"/>
      <c r="K467" s="16"/>
      <c r="L467" s="15"/>
      <c r="M467" s="15"/>
      <c r="N467" s="15"/>
      <c r="O467" s="15"/>
      <c r="P467" s="15"/>
      <c r="Q467" s="15"/>
      <c r="R467" s="179" t="str">
        <f t="shared" si="20"/>
        <v/>
      </c>
      <c r="S467" s="179" t="str">
        <f t="shared" si="19"/>
        <v/>
      </c>
    </row>
    <row r="468" spans="1:19">
      <c r="A468" s="178" t="str">
        <f t="shared" si="18"/>
        <v/>
      </c>
      <c r="B468" s="16"/>
      <c r="C468" s="16"/>
      <c r="D468" s="16"/>
      <c r="E468" s="16"/>
      <c r="F468" s="16"/>
      <c r="G468" s="16"/>
      <c r="H468" s="16"/>
      <c r="I468" s="180"/>
      <c r="J468" s="16"/>
      <c r="K468" s="16"/>
      <c r="L468" s="15"/>
      <c r="M468" s="15"/>
      <c r="N468" s="15"/>
      <c r="O468" s="15"/>
      <c r="P468" s="15"/>
      <c r="Q468" s="15"/>
      <c r="R468" s="179" t="str">
        <f t="shared" si="20"/>
        <v/>
      </c>
      <c r="S468" s="179" t="str">
        <f t="shared" si="19"/>
        <v/>
      </c>
    </row>
    <row r="469" spans="1:19">
      <c r="A469" s="178" t="str">
        <f t="shared" si="18"/>
        <v/>
      </c>
      <c r="B469" s="16"/>
      <c r="C469" s="16"/>
      <c r="D469" s="16"/>
      <c r="E469" s="16"/>
      <c r="F469" s="16"/>
      <c r="G469" s="16"/>
      <c r="H469" s="16"/>
      <c r="I469" s="180"/>
      <c r="J469" s="16"/>
      <c r="K469" s="16"/>
      <c r="L469" s="15"/>
      <c r="M469" s="15"/>
      <c r="N469" s="15"/>
      <c r="O469" s="15"/>
      <c r="P469" s="15"/>
      <c r="Q469" s="15"/>
      <c r="R469" s="179" t="str">
        <f t="shared" si="20"/>
        <v/>
      </c>
      <c r="S469" s="179" t="str">
        <f t="shared" si="19"/>
        <v/>
      </c>
    </row>
    <row r="470" spans="1:19">
      <c r="A470" s="178" t="str">
        <f t="shared" si="18"/>
        <v/>
      </c>
      <c r="B470" s="16"/>
      <c r="C470" s="16"/>
      <c r="D470" s="16"/>
      <c r="E470" s="16"/>
      <c r="F470" s="16"/>
      <c r="G470" s="16"/>
      <c r="H470" s="16"/>
      <c r="I470" s="180"/>
      <c r="J470" s="16"/>
      <c r="K470" s="16"/>
      <c r="L470" s="15"/>
      <c r="M470" s="15"/>
      <c r="N470" s="15"/>
      <c r="O470" s="15"/>
      <c r="P470" s="15"/>
      <c r="Q470" s="15"/>
      <c r="R470" s="179" t="str">
        <f t="shared" si="20"/>
        <v/>
      </c>
      <c r="S470" s="179" t="str">
        <f t="shared" si="19"/>
        <v/>
      </c>
    </row>
    <row r="471" spans="1:19">
      <c r="A471" s="178" t="str">
        <f t="shared" si="18"/>
        <v/>
      </c>
      <c r="B471" s="16"/>
      <c r="C471" s="16"/>
      <c r="D471" s="16"/>
      <c r="E471" s="16"/>
      <c r="F471" s="16"/>
      <c r="G471" s="16"/>
      <c r="H471" s="16"/>
      <c r="I471" s="180"/>
      <c r="J471" s="16"/>
      <c r="K471" s="16"/>
      <c r="L471" s="15"/>
      <c r="M471" s="15"/>
      <c r="N471" s="15"/>
      <c r="O471" s="15"/>
      <c r="P471" s="15"/>
      <c r="Q471" s="15"/>
      <c r="R471" s="179" t="str">
        <f t="shared" si="20"/>
        <v/>
      </c>
      <c r="S471" s="179" t="str">
        <f t="shared" si="19"/>
        <v/>
      </c>
    </row>
    <row r="472" spans="1:19">
      <c r="A472" s="178" t="str">
        <f t="shared" si="18"/>
        <v/>
      </c>
      <c r="B472" s="16"/>
      <c r="C472" s="16"/>
      <c r="D472" s="16"/>
      <c r="E472" s="16"/>
      <c r="F472" s="16"/>
      <c r="G472" s="16"/>
      <c r="H472" s="16"/>
      <c r="I472" s="180"/>
      <c r="J472" s="16"/>
      <c r="K472" s="16"/>
      <c r="L472" s="15"/>
      <c r="M472" s="15"/>
      <c r="N472" s="15"/>
      <c r="O472" s="15"/>
      <c r="P472" s="15"/>
      <c r="Q472" s="15"/>
      <c r="R472" s="179" t="str">
        <f t="shared" si="20"/>
        <v/>
      </c>
      <c r="S472" s="179" t="str">
        <f t="shared" si="19"/>
        <v/>
      </c>
    </row>
    <row r="473" spans="1:19">
      <c r="A473" s="178" t="str">
        <f t="shared" si="18"/>
        <v/>
      </c>
      <c r="B473" s="16"/>
      <c r="C473" s="16"/>
      <c r="D473" s="16"/>
      <c r="E473" s="16"/>
      <c r="F473" s="16"/>
      <c r="G473" s="16"/>
      <c r="H473" s="16"/>
      <c r="I473" s="180"/>
      <c r="J473" s="16"/>
      <c r="K473" s="16"/>
      <c r="L473" s="15"/>
      <c r="M473" s="15"/>
      <c r="N473" s="15"/>
      <c r="O473" s="15"/>
      <c r="P473" s="15"/>
      <c r="Q473" s="15"/>
      <c r="R473" s="179" t="str">
        <f t="shared" si="20"/>
        <v/>
      </c>
      <c r="S473" s="179" t="str">
        <f t="shared" si="19"/>
        <v/>
      </c>
    </row>
    <row r="474" spans="1:19">
      <c r="A474" s="178" t="str">
        <f t="shared" si="18"/>
        <v/>
      </c>
      <c r="B474" s="16"/>
      <c r="C474" s="16"/>
      <c r="D474" s="16"/>
      <c r="E474" s="16"/>
      <c r="F474" s="16"/>
      <c r="G474" s="16"/>
      <c r="H474" s="16"/>
      <c r="I474" s="180"/>
      <c r="J474" s="16"/>
      <c r="K474" s="16"/>
      <c r="L474" s="15"/>
      <c r="M474" s="15"/>
      <c r="N474" s="15"/>
      <c r="O474" s="15"/>
      <c r="P474" s="15"/>
      <c r="Q474" s="15"/>
      <c r="R474" s="179" t="str">
        <f t="shared" si="20"/>
        <v/>
      </c>
      <c r="S474" s="179" t="str">
        <f t="shared" si="19"/>
        <v/>
      </c>
    </row>
    <row r="475" spans="1:19">
      <c r="A475" s="178" t="str">
        <f t="shared" si="18"/>
        <v/>
      </c>
      <c r="B475" s="16"/>
      <c r="C475" s="16"/>
      <c r="D475" s="16"/>
      <c r="E475" s="16"/>
      <c r="F475" s="16"/>
      <c r="G475" s="16"/>
      <c r="H475" s="16"/>
      <c r="I475" s="180"/>
      <c r="J475" s="16"/>
      <c r="K475" s="16"/>
      <c r="L475" s="15"/>
      <c r="M475" s="15"/>
      <c r="N475" s="15"/>
      <c r="O475" s="15"/>
      <c r="P475" s="15"/>
      <c r="Q475" s="15"/>
      <c r="R475" s="179" t="str">
        <f t="shared" si="20"/>
        <v/>
      </c>
      <c r="S475" s="179" t="str">
        <f t="shared" si="19"/>
        <v/>
      </c>
    </row>
    <row r="476" spans="1:19">
      <c r="A476" s="178" t="str">
        <f t="shared" si="18"/>
        <v/>
      </c>
      <c r="B476" s="16"/>
      <c r="C476" s="16"/>
      <c r="D476" s="16"/>
      <c r="E476" s="16"/>
      <c r="F476" s="16"/>
      <c r="G476" s="16"/>
      <c r="H476" s="16"/>
      <c r="I476" s="180"/>
      <c r="J476" s="16"/>
      <c r="K476" s="16"/>
      <c r="L476" s="15"/>
      <c r="M476" s="15"/>
      <c r="N476" s="15"/>
      <c r="O476" s="15"/>
      <c r="P476" s="15"/>
      <c r="Q476" s="15"/>
      <c r="R476" s="179" t="str">
        <f t="shared" si="20"/>
        <v/>
      </c>
      <c r="S476" s="179" t="str">
        <f t="shared" si="19"/>
        <v/>
      </c>
    </row>
    <row r="477" spans="1:19">
      <c r="A477" s="178" t="str">
        <f t="shared" si="18"/>
        <v/>
      </c>
      <c r="B477" s="16"/>
      <c r="C477" s="16"/>
      <c r="D477" s="16"/>
      <c r="E477" s="16"/>
      <c r="F477" s="16"/>
      <c r="G477" s="16"/>
      <c r="H477" s="16"/>
      <c r="I477" s="180"/>
      <c r="J477" s="16"/>
      <c r="K477" s="16"/>
      <c r="L477" s="15"/>
      <c r="M477" s="15"/>
      <c r="N477" s="15"/>
      <c r="O477" s="15"/>
      <c r="P477" s="15"/>
      <c r="Q477" s="15"/>
      <c r="R477" s="179" t="str">
        <f t="shared" si="20"/>
        <v/>
      </c>
      <c r="S477" s="179" t="str">
        <f t="shared" si="19"/>
        <v/>
      </c>
    </row>
    <row r="478" spans="1:19">
      <c r="A478" s="178" t="str">
        <f t="shared" si="18"/>
        <v/>
      </c>
      <c r="B478" s="16"/>
      <c r="C478" s="16"/>
      <c r="D478" s="16"/>
      <c r="E478" s="16"/>
      <c r="F478" s="16"/>
      <c r="G478" s="16"/>
      <c r="H478" s="16"/>
      <c r="I478" s="180"/>
      <c r="J478" s="16"/>
      <c r="K478" s="16"/>
      <c r="L478" s="15"/>
      <c r="M478" s="15"/>
      <c r="N478" s="15"/>
      <c r="O478" s="15"/>
      <c r="P478" s="15"/>
      <c r="Q478" s="15"/>
      <c r="R478" s="179" t="str">
        <f t="shared" si="20"/>
        <v/>
      </c>
      <c r="S478" s="179" t="str">
        <f t="shared" si="19"/>
        <v/>
      </c>
    </row>
    <row r="479" spans="1:19">
      <c r="A479" s="178" t="str">
        <f t="shared" si="18"/>
        <v/>
      </c>
      <c r="B479" s="16"/>
      <c r="C479" s="16"/>
      <c r="D479" s="16"/>
      <c r="E479" s="16"/>
      <c r="F479" s="16"/>
      <c r="G479" s="16"/>
      <c r="H479" s="16"/>
      <c r="I479" s="180"/>
      <c r="J479" s="16"/>
      <c r="K479" s="16"/>
      <c r="L479" s="15"/>
      <c r="M479" s="15"/>
      <c r="N479" s="15"/>
      <c r="O479" s="15"/>
      <c r="P479" s="15"/>
      <c r="Q479" s="15"/>
      <c r="R479" s="179" t="str">
        <f t="shared" si="20"/>
        <v/>
      </c>
      <c r="S479" s="179" t="str">
        <f t="shared" si="19"/>
        <v/>
      </c>
    </row>
    <row r="480" spans="1:19">
      <c r="A480" s="178" t="str">
        <f t="shared" si="18"/>
        <v/>
      </c>
      <c r="B480" s="16"/>
      <c r="C480" s="16"/>
      <c r="D480" s="16"/>
      <c r="E480" s="16"/>
      <c r="F480" s="16"/>
      <c r="G480" s="16"/>
      <c r="H480" s="16"/>
      <c r="I480" s="180"/>
      <c r="J480" s="16"/>
      <c r="K480" s="16"/>
      <c r="L480" s="15"/>
      <c r="M480" s="15"/>
      <c r="N480" s="15"/>
      <c r="O480" s="15"/>
      <c r="P480" s="15"/>
      <c r="Q480" s="15"/>
      <c r="R480" s="179" t="str">
        <f t="shared" si="20"/>
        <v/>
      </c>
      <c r="S480" s="179" t="str">
        <f t="shared" si="19"/>
        <v/>
      </c>
    </row>
    <row r="481" spans="1:19">
      <c r="A481" s="178" t="str">
        <f t="shared" si="18"/>
        <v/>
      </c>
      <c r="B481" s="16"/>
      <c r="C481" s="16"/>
      <c r="D481" s="16"/>
      <c r="E481" s="16"/>
      <c r="F481" s="16"/>
      <c r="G481" s="16"/>
      <c r="H481" s="16"/>
      <c r="I481" s="180"/>
      <c r="J481" s="16"/>
      <c r="K481" s="16"/>
      <c r="L481" s="15"/>
      <c r="M481" s="15"/>
      <c r="N481" s="15"/>
      <c r="O481" s="15"/>
      <c r="P481" s="15"/>
      <c r="Q481" s="15"/>
      <c r="R481" s="179" t="str">
        <f t="shared" si="20"/>
        <v/>
      </c>
      <c r="S481" s="179" t="str">
        <f t="shared" si="19"/>
        <v/>
      </c>
    </row>
    <row r="482" spans="1:19">
      <c r="A482" s="178" t="str">
        <f t="shared" si="18"/>
        <v/>
      </c>
      <c r="B482" s="16"/>
      <c r="C482" s="16"/>
      <c r="D482" s="16"/>
      <c r="E482" s="16"/>
      <c r="F482" s="16"/>
      <c r="G482" s="16"/>
      <c r="H482" s="16"/>
      <c r="I482" s="180"/>
      <c r="J482" s="16"/>
      <c r="K482" s="16"/>
      <c r="L482" s="15"/>
      <c r="M482" s="15"/>
      <c r="N482" s="15"/>
      <c r="O482" s="15"/>
      <c r="P482" s="15"/>
      <c r="Q482" s="15"/>
      <c r="R482" s="179" t="str">
        <f t="shared" si="20"/>
        <v/>
      </c>
      <c r="S482" s="179" t="str">
        <f t="shared" si="19"/>
        <v/>
      </c>
    </row>
    <row r="483" spans="1:19">
      <c r="A483" s="178" t="str">
        <f t="shared" si="18"/>
        <v/>
      </c>
      <c r="B483" s="16"/>
      <c r="C483" s="16"/>
      <c r="D483" s="16"/>
      <c r="E483" s="16"/>
      <c r="F483" s="16"/>
      <c r="G483" s="16"/>
      <c r="H483" s="16"/>
      <c r="I483" s="180"/>
      <c r="J483" s="16"/>
      <c r="K483" s="16"/>
      <c r="L483" s="15"/>
      <c r="M483" s="15"/>
      <c r="N483" s="15"/>
      <c r="O483" s="15"/>
      <c r="P483" s="15"/>
      <c r="Q483" s="15"/>
      <c r="R483" s="179" t="str">
        <f t="shared" si="20"/>
        <v/>
      </c>
      <c r="S483" s="179" t="str">
        <f t="shared" si="19"/>
        <v/>
      </c>
    </row>
    <row r="484" spans="1:19">
      <c r="A484" s="178" t="str">
        <f t="shared" si="18"/>
        <v/>
      </c>
      <c r="B484" s="16"/>
      <c r="C484" s="16"/>
      <c r="D484" s="16"/>
      <c r="E484" s="16"/>
      <c r="F484" s="16"/>
      <c r="G484" s="16"/>
      <c r="H484" s="16"/>
      <c r="I484" s="180"/>
      <c r="J484" s="16"/>
      <c r="K484" s="16"/>
      <c r="L484" s="15"/>
      <c r="M484" s="15"/>
      <c r="N484" s="15"/>
      <c r="O484" s="15"/>
      <c r="P484" s="15"/>
      <c r="Q484" s="15"/>
      <c r="R484" s="179" t="str">
        <f t="shared" si="20"/>
        <v/>
      </c>
      <c r="S484" s="179" t="str">
        <f t="shared" si="19"/>
        <v/>
      </c>
    </row>
    <row r="485" spans="1:19">
      <c r="A485" s="178" t="str">
        <f t="shared" si="18"/>
        <v/>
      </c>
      <c r="B485" s="16"/>
      <c r="C485" s="16"/>
      <c r="D485" s="16"/>
      <c r="E485" s="16"/>
      <c r="F485" s="16"/>
      <c r="G485" s="16"/>
      <c r="H485" s="16"/>
      <c r="I485" s="180"/>
      <c r="J485" s="16"/>
      <c r="K485" s="16"/>
      <c r="L485" s="15"/>
      <c r="M485" s="15"/>
      <c r="N485" s="15"/>
      <c r="O485" s="15"/>
      <c r="P485" s="15"/>
      <c r="Q485" s="15"/>
      <c r="R485" s="179" t="str">
        <f t="shared" si="20"/>
        <v/>
      </c>
      <c r="S485" s="179" t="str">
        <f t="shared" si="19"/>
        <v/>
      </c>
    </row>
    <row r="486" spans="1:19">
      <c r="A486" s="178" t="str">
        <f t="shared" si="18"/>
        <v/>
      </c>
      <c r="B486" s="16"/>
      <c r="C486" s="16"/>
      <c r="D486" s="16"/>
      <c r="E486" s="16"/>
      <c r="F486" s="16"/>
      <c r="G486" s="16"/>
      <c r="H486" s="16"/>
      <c r="I486" s="180"/>
      <c r="J486" s="16"/>
      <c r="K486" s="16"/>
      <c r="L486" s="15"/>
      <c r="M486" s="15"/>
      <c r="N486" s="15"/>
      <c r="O486" s="15"/>
      <c r="P486" s="15"/>
      <c r="Q486" s="15"/>
      <c r="R486" s="179" t="str">
        <f t="shared" si="20"/>
        <v/>
      </c>
      <c r="S486" s="179" t="str">
        <f t="shared" si="19"/>
        <v/>
      </c>
    </row>
    <row r="487" spans="1:19">
      <c r="A487" s="178" t="str">
        <f t="shared" si="18"/>
        <v/>
      </c>
      <c r="B487" s="16"/>
      <c r="C487" s="16"/>
      <c r="D487" s="16"/>
      <c r="E487" s="16"/>
      <c r="F487" s="16"/>
      <c r="G487" s="16"/>
      <c r="H487" s="16"/>
      <c r="I487" s="180"/>
      <c r="J487" s="16"/>
      <c r="K487" s="16"/>
      <c r="L487" s="15"/>
      <c r="M487" s="15"/>
      <c r="N487" s="15"/>
      <c r="O487" s="15"/>
      <c r="P487" s="15"/>
      <c r="Q487" s="15"/>
      <c r="R487" s="179" t="str">
        <f t="shared" si="20"/>
        <v/>
      </c>
      <c r="S487" s="179" t="str">
        <f t="shared" si="19"/>
        <v/>
      </c>
    </row>
    <row r="488" spans="1:19">
      <c r="A488" s="178" t="str">
        <f t="shared" si="18"/>
        <v/>
      </c>
      <c r="B488" s="16"/>
      <c r="C488" s="16"/>
      <c r="D488" s="16"/>
      <c r="E488" s="16"/>
      <c r="F488" s="16"/>
      <c r="G488" s="16"/>
      <c r="H488" s="16"/>
      <c r="I488" s="180"/>
      <c r="J488" s="16"/>
      <c r="K488" s="16"/>
      <c r="L488" s="15"/>
      <c r="M488" s="15"/>
      <c r="N488" s="15"/>
      <c r="O488" s="15"/>
      <c r="P488" s="15"/>
      <c r="Q488" s="15"/>
      <c r="R488" s="179" t="str">
        <f t="shared" si="20"/>
        <v/>
      </c>
      <c r="S488" s="179" t="str">
        <f t="shared" si="19"/>
        <v/>
      </c>
    </row>
    <row r="489" spans="1:19">
      <c r="A489" s="178" t="str">
        <f t="shared" si="18"/>
        <v/>
      </c>
      <c r="B489" s="16"/>
      <c r="C489" s="16"/>
      <c r="D489" s="16"/>
      <c r="E489" s="16"/>
      <c r="F489" s="16"/>
      <c r="G489" s="16"/>
      <c r="H489" s="16"/>
      <c r="I489" s="180"/>
      <c r="J489" s="16"/>
      <c r="K489" s="16"/>
      <c r="L489" s="15"/>
      <c r="M489" s="15"/>
      <c r="N489" s="15"/>
      <c r="O489" s="15"/>
      <c r="P489" s="15"/>
      <c r="Q489" s="15"/>
      <c r="R489" s="179" t="str">
        <f t="shared" si="20"/>
        <v/>
      </c>
      <c r="S489" s="179" t="str">
        <f t="shared" si="19"/>
        <v/>
      </c>
    </row>
    <row r="490" spans="1:19">
      <c r="A490" s="178" t="str">
        <f t="shared" si="18"/>
        <v/>
      </c>
      <c r="B490" s="16"/>
      <c r="C490" s="16"/>
      <c r="D490" s="16"/>
      <c r="E490" s="16"/>
      <c r="F490" s="16"/>
      <c r="G490" s="16"/>
      <c r="H490" s="16"/>
      <c r="I490" s="180"/>
      <c r="J490" s="16"/>
      <c r="K490" s="16"/>
      <c r="L490" s="15"/>
      <c r="M490" s="15"/>
      <c r="N490" s="15"/>
      <c r="O490" s="15"/>
      <c r="P490" s="15"/>
      <c r="Q490" s="15"/>
      <c r="R490" s="179" t="str">
        <f t="shared" si="20"/>
        <v/>
      </c>
      <c r="S490" s="179" t="str">
        <f t="shared" si="19"/>
        <v/>
      </c>
    </row>
    <row r="491" spans="1:19">
      <c r="A491" s="178" t="str">
        <f t="shared" si="18"/>
        <v/>
      </c>
      <c r="B491" s="16"/>
      <c r="C491" s="16"/>
      <c r="D491" s="16"/>
      <c r="E491" s="16"/>
      <c r="F491" s="16"/>
      <c r="G491" s="16"/>
      <c r="H491" s="16"/>
      <c r="I491" s="180"/>
      <c r="J491" s="16"/>
      <c r="K491" s="16"/>
      <c r="L491" s="15"/>
      <c r="M491" s="15"/>
      <c r="N491" s="15"/>
      <c r="O491" s="15"/>
      <c r="P491" s="15"/>
      <c r="Q491" s="15"/>
      <c r="R491" s="179" t="str">
        <f t="shared" si="20"/>
        <v/>
      </c>
      <c r="S491" s="179" t="str">
        <f t="shared" si="19"/>
        <v/>
      </c>
    </row>
    <row r="492" spans="1:19">
      <c r="A492" s="178" t="str">
        <f t="shared" si="18"/>
        <v/>
      </c>
      <c r="B492" s="16"/>
      <c r="C492" s="16"/>
      <c r="D492" s="16"/>
      <c r="E492" s="16"/>
      <c r="F492" s="16"/>
      <c r="G492" s="16"/>
      <c r="H492" s="16"/>
      <c r="I492" s="180"/>
      <c r="J492" s="16"/>
      <c r="K492" s="16"/>
      <c r="L492" s="15"/>
      <c r="M492" s="15"/>
      <c r="N492" s="15"/>
      <c r="O492" s="15"/>
      <c r="P492" s="15"/>
      <c r="Q492" s="15"/>
      <c r="R492" s="179" t="str">
        <f t="shared" si="20"/>
        <v/>
      </c>
      <c r="S492" s="179" t="str">
        <f t="shared" si="19"/>
        <v/>
      </c>
    </row>
    <row r="493" spans="1:19">
      <c r="A493" s="178" t="str">
        <f t="shared" si="18"/>
        <v/>
      </c>
      <c r="B493" s="16"/>
      <c r="C493" s="16"/>
      <c r="D493" s="16"/>
      <c r="E493" s="16"/>
      <c r="F493" s="16"/>
      <c r="G493" s="16"/>
      <c r="H493" s="16"/>
      <c r="I493" s="180"/>
      <c r="J493" s="16"/>
      <c r="K493" s="16"/>
      <c r="L493" s="15"/>
      <c r="M493" s="15"/>
      <c r="N493" s="15"/>
      <c r="O493" s="15"/>
      <c r="P493" s="15"/>
      <c r="Q493" s="15"/>
      <c r="R493" s="179" t="str">
        <f t="shared" si="20"/>
        <v/>
      </c>
      <c r="S493" s="179" t="str">
        <f t="shared" si="19"/>
        <v/>
      </c>
    </row>
    <row r="494" spans="1:19">
      <c r="A494" s="178" t="str">
        <f t="shared" si="18"/>
        <v/>
      </c>
      <c r="B494" s="16"/>
      <c r="C494" s="16"/>
      <c r="D494" s="16"/>
      <c r="E494" s="16"/>
      <c r="F494" s="16"/>
      <c r="G494" s="16"/>
      <c r="H494" s="16"/>
      <c r="I494" s="180"/>
      <c r="J494" s="16"/>
      <c r="K494" s="16"/>
      <c r="L494" s="15"/>
      <c r="M494" s="15"/>
      <c r="N494" s="15"/>
      <c r="O494" s="15"/>
      <c r="P494" s="15"/>
      <c r="Q494" s="15"/>
      <c r="R494" s="179" t="str">
        <f t="shared" si="20"/>
        <v/>
      </c>
      <c r="S494" s="179" t="str">
        <f t="shared" si="19"/>
        <v/>
      </c>
    </row>
    <row r="495" spans="1:19">
      <c r="A495" s="178" t="str">
        <f t="shared" si="18"/>
        <v/>
      </c>
      <c r="B495" s="16"/>
      <c r="C495" s="16"/>
      <c r="D495" s="16"/>
      <c r="E495" s="16"/>
      <c r="F495" s="16"/>
      <c r="G495" s="16"/>
      <c r="H495" s="16"/>
      <c r="I495" s="180"/>
      <c r="J495" s="16"/>
      <c r="K495" s="16"/>
      <c r="L495" s="15"/>
      <c r="M495" s="15"/>
      <c r="N495" s="15"/>
      <c r="O495" s="15"/>
      <c r="P495" s="15"/>
      <c r="Q495" s="15"/>
      <c r="R495" s="179" t="str">
        <f t="shared" si="20"/>
        <v/>
      </c>
      <c r="S495" s="179" t="str">
        <f t="shared" si="19"/>
        <v/>
      </c>
    </row>
    <row r="496" spans="1:19">
      <c r="A496" s="178" t="str">
        <f t="shared" si="18"/>
        <v/>
      </c>
      <c r="B496" s="16"/>
      <c r="C496" s="16"/>
      <c r="D496" s="16"/>
      <c r="E496" s="16"/>
      <c r="F496" s="16"/>
      <c r="G496" s="16"/>
      <c r="H496" s="16"/>
      <c r="I496" s="180"/>
      <c r="J496" s="16"/>
      <c r="K496" s="16"/>
      <c r="L496" s="15"/>
      <c r="M496" s="15"/>
      <c r="N496" s="15"/>
      <c r="O496" s="15"/>
      <c r="P496" s="15"/>
      <c r="Q496" s="15"/>
      <c r="R496" s="179" t="str">
        <f t="shared" si="20"/>
        <v/>
      </c>
      <c r="S496" s="179" t="str">
        <f t="shared" si="19"/>
        <v/>
      </c>
    </row>
    <row r="497" spans="1:19">
      <c r="A497" s="178" t="str">
        <f t="shared" si="18"/>
        <v/>
      </c>
      <c r="B497" s="16"/>
      <c r="C497" s="16"/>
      <c r="D497" s="16"/>
      <c r="E497" s="16"/>
      <c r="F497" s="16"/>
      <c r="G497" s="16"/>
      <c r="H497" s="16"/>
      <c r="I497" s="180"/>
      <c r="J497" s="16"/>
      <c r="K497" s="16"/>
      <c r="L497" s="15"/>
      <c r="M497" s="15"/>
      <c r="N497" s="15"/>
      <c r="O497" s="15"/>
      <c r="P497" s="15"/>
      <c r="Q497" s="15"/>
      <c r="R497" s="179" t="str">
        <f t="shared" si="20"/>
        <v/>
      </c>
      <c r="S497" s="179" t="str">
        <f t="shared" si="19"/>
        <v/>
      </c>
    </row>
    <row r="498" spans="1:19">
      <c r="A498" s="178" t="str">
        <f t="shared" si="18"/>
        <v/>
      </c>
      <c r="B498" s="16"/>
      <c r="C498" s="16"/>
      <c r="D498" s="16"/>
      <c r="E498" s="16"/>
      <c r="F498" s="16"/>
      <c r="G498" s="16"/>
      <c r="H498" s="16"/>
      <c r="I498" s="180"/>
      <c r="J498" s="16"/>
      <c r="K498" s="16"/>
      <c r="L498" s="15"/>
      <c r="M498" s="15"/>
      <c r="N498" s="15"/>
      <c r="O498" s="15"/>
      <c r="P498" s="15"/>
      <c r="Q498" s="15"/>
      <c r="R498" s="179" t="str">
        <f t="shared" si="20"/>
        <v/>
      </c>
      <c r="S498" s="179" t="str">
        <f t="shared" si="19"/>
        <v/>
      </c>
    </row>
    <row r="499" spans="1:19">
      <c r="A499" s="178" t="str">
        <f t="shared" si="18"/>
        <v/>
      </c>
      <c r="B499" s="16"/>
      <c r="C499" s="16"/>
      <c r="D499" s="16"/>
      <c r="E499" s="16"/>
      <c r="F499" s="16"/>
      <c r="G499" s="16"/>
      <c r="H499" s="16"/>
      <c r="I499" s="180"/>
      <c r="J499" s="16"/>
      <c r="K499" s="16"/>
      <c r="L499" s="15"/>
      <c r="M499" s="15"/>
      <c r="N499" s="15"/>
      <c r="O499" s="15"/>
      <c r="P499" s="15"/>
      <c r="Q499" s="15"/>
      <c r="R499" s="179" t="str">
        <f t="shared" si="20"/>
        <v/>
      </c>
      <c r="S499" s="179" t="str">
        <f t="shared" si="19"/>
        <v/>
      </c>
    </row>
    <row r="500" spans="1:19">
      <c r="A500" s="178" t="str">
        <f t="shared" si="18"/>
        <v/>
      </c>
      <c r="B500" s="16"/>
      <c r="C500" s="16"/>
      <c r="D500" s="16"/>
      <c r="E500" s="16"/>
      <c r="F500" s="16"/>
      <c r="G500" s="16"/>
      <c r="H500" s="16"/>
      <c r="I500" s="180"/>
      <c r="J500" s="16"/>
      <c r="K500" s="16"/>
      <c r="L500" s="15"/>
      <c r="M500" s="15"/>
      <c r="N500" s="15"/>
      <c r="O500" s="15"/>
      <c r="P500" s="15"/>
      <c r="Q500" s="15"/>
      <c r="R500" s="179" t="str">
        <f t="shared" si="20"/>
        <v/>
      </c>
      <c r="S500" s="179" t="str">
        <f t="shared" si="19"/>
        <v/>
      </c>
    </row>
    <row r="501" spans="1:19">
      <c r="A501" s="178" t="str">
        <f t="shared" si="18"/>
        <v/>
      </c>
      <c r="B501" s="16"/>
      <c r="C501" s="16"/>
      <c r="D501" s="16"/>
      <c r="E501" s="16"/>
      <c r="F501" s="16"/>
      <c r="G501" s="16"/>
      <c r="H501" s="16"/>
      <c r="I501" s="180"/>
      <c r="J501" s="16"/>
      <c r="K501" s="16"/>
      <c r="L501" s="15"/>
      <c r="M501" s="15"/>
      <c r="N501" s="15"/>
      <c r="O501" s="15"/>
      <c r="P501" s="15"/>
      <c r="Q501" s="15"/>
      <c r="R501" s="179" t="str">
        <f t="shared" si="20"/>
        <v/>
      </c>
      <c r="S501" s="179" t="str">
        <f t="shared" si="19"/>
        <v/>
      </c>
    </row>
    <row r="502" spans="1:19">
      <c r="A502" s="178" t="str">
        <f t="shared" si="18"/>
        <v/>
      </c>
      <c r="B502" s="16"/>
      <c r="C502" s="16"/>
      <c r="D502" s="16"/>
      <c r="E502" s="16"/>
      <c r="F502" s="16"/>
      <c r="G502" s="16"/>
      <c r="H502" s="16"/>
      <c r="I502" s="180"/>
      <c r="J502" s="16"/>
      <c r="K502" s="16"/>
      <c r="L502" s="15"/>
      <c r="M502" s="15"/>
      <c r="N502" s="15"/>
      <c r="O502" s="15"/>
      <c r="P502" s="15"/>
      <c r="Q502" s="15"/>
      <c r="R502" s="179" t="str">
        <f t="shared" si="20"/>
        <v/>
      </c>
      <c r="S502" s="179" t="str">
        <f t="shared" si="19"/>
        <v/>
      </c>
    </row>
    <row r="503" spans="1:19">
      <c r="A503" s="178" t="str">
        <f t="shared" si="18"/>
        <v/>
      </c>
      <c r="B503" s="16"/>
      <c r="C503" s="16"/>
      <c r="D503" s="16"/>
      <c r="E503" s="16"/>
      <c r="F503" s="16"/>
      <c r="G503" s="16"/>
      <c r="H503" s="16"/>
      <c r="I503" s="180"/>
      <c r="J503" s="16"/>
      <c r="K503" s="16"/>
      <c r="L503" s="15"/>
      <c r="M503" s="15"/>
      <c r="N503" s="15"/>
      <c r="O503" s="15"/>
      <c r="P503" s="15"/>
      <c r="Q503" s="15"/>
      <c r="R503" s="179" t="str">
        <f t="shared" si="20"/>
        <v/>
      </c>
      <c r="S503" s="179" t="str">
        <f t="shared" si="19"/>
        <v/>
      </c>
    </row>
    <row r="504" spans="1:19">
      <c r="A504" s="178" t="str">
        <f t="shared" si="18"/>
        <v/>
      </c>
      <c r="B504" s="16"/>
      <c r="C504" s="16"/>
      <c r="D504" s="16"/>
      <c r="E504" s="16"/>
      <c r="F504" s="16"/>
      <c r="G504" s="16"/>
      <c r="H504" s="16"/>
      <c r="I504" s="180"/>
      <c r="J504" s="16"/>
      <c r="K504" s="16"/>
      <c r="L504" s="15"/>
      <c r="M504" s="15"/>
      <c r="N504" s="15"/>
      <c r="O504" s="15"/>
      <c r="P504" s="15"/>
      <c r="Q504" s="15"/>
      <c r="R504" s="179" t="str">
        <f t="shared" si="20"/>
        <v/>
      </c>
      <c r="S504" s="179" t="str">
        <f t="shared" si="19"/>
        <v/>
      </c>
    </row>
    <row r="505" spans="1:19">
      <c r="A505" s="178" t="str">
        <f t="shared" si="18"/>
        <v/>
      </c>
      <c r="B505" s="16"/>
      <c r="C505" s="16"/>
      <c r="D505" s="16"/>
      <c r="E505" s="16"/>
      <c r="F505" s="16"/>
      <c r="G505" s="16"/>
      <c r="H505" s="16"/>
      <c r="I505" s="180"/>
      <c r="J505" s="16"/>
      <c r="K505" s="16"/>
      <c r="L505" s="15"/>
      <c r="M505" s="15"/>
      <c r="N505" s="15"/>
      <c r="O505" s="15"/>
      <c r="P505" s="15"/>
      <c r="Q505" s="15"/>
      <c r="R505" s="179" t="str">
        <f t="shared" si="20"/>
        <v/>
      </c>
      <c r="S505" s="179" t="str">
        <f t="shared" si="19"/>
        <v/>
      </c>
    </row>
    <row r="506" spans="1:19">
      <c r="A506" s="178" t="str">
        <f t="shared" si="18"/>
        <v/>
      </c>
      <c r="B506" s="16"/>
      <c r="C506" s="16"/>
      <c r="D506" s="16"/>
      <c r="E506" s="16"/>
      <c r="F506" s="16"/>
      <c r="G506" s="16"/>
      <c r="H506" s="16"/>
      <c r="I506" s="180"/>
      <c r="J506" s="16"/>
      <c r="K506" s="16"/>
      <c r="L506" s="15"/>
      <c r="M506" s="15"/>
      <c r="N506" s="15"/>
      <c r="O506" s="15"/>
      <c r="P506" s="15"/>
      <c r="Q506" s="15"/>
      <c r="R506" s="179" t="str">
        <f t="shared" si="20"/>
        <v/>
      </c>
      <c r="S506" s="179" t="str">
        <f t="shared" si="19"/>
        <v/>
      </c>
    </row>
    <row r="507" spans="1:19">
      <c r="A507" s="178" t="str">
        <f t="shared" si="18"/>
        <v/>
      </c>
      <c r="B507" s="16"/>
      <c r="C507" s="16"/>
      <c r="D507" s="16"/>
      <c r="E507" s="16"/>
      <c r="F507" s="16"/>
      <c r="G507" s="16"/>
      <c r="H507" s="16"/>
      <c r="I507" s="180"/>
      <c r="J507" s="16"/>
      <c r="K507" s="16"/>
      <c r="L507" s="15"/>
      <c r="M507" s="15"/>
      <c r="N507" s="15"/>
      <c r="O507" s="15"/>
      <c r="P507" s="15"/>
      <c r="Q507" s="15"/>
      <c r="R507" s="179" t="str">
        <f t="shared" si="20"/>
        <v/>
      </c>
      <c r="S507" s="179" t="str">
        <f t="shared" si="19"/>
        <v/>
      </c>
    </row>
    <row r="508" spans="1:19">
      <c r="A508" s="178" t="str">
        <f t="shared" si="18"/>
        <v/>
      </c>
      <c r="B508" s="16"/>
      <c r="C508" s="16"/>
      <c r="D508" s="16"/>
      <c r="E508" s="16"/>
      <c r="F508" s="16"/>
      <c r="G508" s="16"/>
      <c r="H508" s="16"/>
      <c r="I508" s="180"/>
      <c r="J508" s="16"/>
      <c r="K508" s="16"/>
      <c r="L508" s="15"/>
      <c r="M508" s="15"/>
      <c r="N508" s="15"/>
      <c r="O508" s="15"/>
      <c r="P508" s="15"/>
      <c r="Q508" s="15"/>
      <c r="R508" s="179" t="str">
        <f t="shared" si="20"/>
        <v/>
      </c>
      <c r="S508" s="179" t="str">
        <f t="shared" si="19"/>
        <v/>
      </c>
    </row>
    <row r="509" spans="1:19">
      <c r="A509" s="178" t="str">
        <f t="shared" si="18"/>
        <v/>
      </c>
      <c r="B509" s="16"/>
      <c r="C509" s="16"/>
      <c r="D509" s="16"/>
      <c r="E509" s="16"/>
      <c r="F509" s="16"/>
      <c r="G509" s="16"/>
      <c r="H509" s="16"/>
      <c r="I509" s="180"/>
      <c r="J509" s="16"/>
      <c r="K509" s="16"/>
      <c r="L509" s="15"/>
      <c r="M509" s="15"/>
      <c r="N509" s="15"/>
      <c r="O509" s="15"/>
      <c r="P509" s="15"/>
      <c r="Q509" s="15"/>
      <c r="R509" s="179" t="str">
        <f t="shared" si="20"/>
        <v/>
      </c>
      <c r="S509" s="179" t="str">
        <f t="shared" si="19"/>
        <v/>
      </c>
    </row>
    <row r="510" spans="1:19">
      <c r="A510" s="178" t="str">
        <f t="shared" si="18"/>
        <v/>
      </c>
      <c r="B510" s="16"/>
      <c r="C510" s="16"/>
      <c r="D510" s="16"/>
      <c r="E510" s="16"/>
      <c r="F510" s="16"/>
      <c r="G510" s="16"/>
      <c r="H510" s="16"/>
      <c r="I510" s="180"/>
      <c r="J510" s="16"/>
      <c r="K510" s="16"/>
      <c r="L510" s="15"/>
      <c r="M510" s="15"/>
      <c r="N510" s="15"/>
      <c r="O510" s="15"/>
      <c r="P510" s="15"/>
      <c r="Q510" s="15"/>
      <c r="R510" s="179" t="str">
        <f t="shared" si="20"/>
        <v/>
      </c>
      <c r="S510" s="179" t="str">
        <f t="shared" si="19"/>
        <v/>
      </c>
    </row>
    <row r="511" spans="1:19">
      <c r="A511" s="178" t="str">
        <f t="shared" si="18"/>
        <v/>
      </c>
      <c r="B511" s="16"/>
      <c r="C511" s="16"/>
      <c r="D511" s="16"/>
      <c r="E511" s="16"/>
      <c r="F511" s="16"/>
      <c r="G511" s="16"/>
      <c r="H511" s="16"/>
      <c r="I511" s="180"/>
      <c r="J511" s="16"/>
      <c r="K511" s="16"/>
      <c r="L511" s="15"/>
      <c r="M511" s="15"/>
      <c r="N511" s="15"/>
      <c r="O511" s="15"/>
      <c r="P511" s="15"/>
      <c r="Q511" s="15"/>
      <c r="R511" s="179" t="str">
        <f t="shared" si="20"/>
        <v/>
      </c>
      <c r="S511" s="179" t="str">
        <f t="shared" si="19"/>
        <v/>
      </c>
    </row>
    <row r="512" spans="1:19">
      <c r="A512" s="178" t="str">
        <f t="shared" si="18"/>
        <v/>
      </c>
      <c r="B512" s="16"/>
      <c r="C512" s="16"/>
      <c r="D512" s="16"/>
      <c r="E512" s="16"/>
      <c r="F512" s="16"/>
      <c r="G512" s="16"/>
      <c r="H512" s="16"/>
      <c r="I512" s="180"/>
      <c r="J512" s="16"/>
      <c r="K512" s="16"/>
      <c r="L512" s="15"/>
      <c r="M512" s="15"/>
      <c r="N512" s="15"/>
      <c r="O512" s="15"/>
      <c r="P512" s="15"/>
      <c r="Q512" s="15"/>
      <c r="R512" s="179" t="str">
        <f t="shared" si="20"/>
        <v/>
      </c>
      <c r="S512" s="179" t="str">
        <f t="shared" si="19"/>
        <v/>
      </c>
    </row>
    <row r="513" spans="1:19">
      <c r="A513" s="178" t="str">
        <f t="shared" si="18"/>
        <v/>
      </c>
      <c r="B513" s="16"/>
      <c r="C513" s="16"/>
      <c r="D513" s="16"/>
      <c r="E513" s="16"/>
      <c r="F513" s="16"/>
      <c r="G513" s="16"/>
      <c r="H513" s="16"/>
      <c r="I513" s="180"/>
      <c r="J513" s="16"/>
      <c r="K513" s="16"/>
      <c r="L513" s="15"/>
      <c r="M513" s="15"/>
      <c r="N513" s="15"/>
      <c r="O513" s="15"/>
      <c r="P513" s="15"/>
      <c r="Q513" s="15"/>
      <c r="R513" s="179" t="str">
        <f t="shared" si="20"/>
        <v/>
      </c>
      <c r="S513" s="179" t="str">
        <f t="shared" si="19"/>
        <v/>
      </c>
    </row>
    <row r="514" spans="1:19">
      <c r="A514" s="178" t="str">
        <f t="shared" si="18"/>
        <v/>
      </c>
      <c r="B514" s="16"/>
      <c r="C514" s="16"/>
      <c r="D514" s="16"/>
      <c r="E514" s="16"/>
      <c r="F514" s="16"/>
      <c r="G514" s="16"/>
      <c r="H514" s="16"/>
      <c r="I514" s="180"/>
      <c r="J514" s="16"/>
      <c r="K514" s="16"/>
      <c r="L514" s="15"/>
      <c r="M514" s="15"/>
      <c r="N514" s="15"/>
      <c r="O514" s="15"/>
      <c r="P514" s="15"/>
      <c r="Q514" s="15"/>
      <c r="R514" s="179" t="str">
        <f t="shared" si="20"/>
        <v/>
      </c>
      <c r="S514" s="179" t="str">
        <f t="shared" si="19"/>
        <v/>
      </c>
    </row>
    <row r="515" spans="1:19">
      <c r="A515" s="178" t="str">
        <f t="shared" si="18"/>
        <v/>
      </c>
      <c r="B515" s="16"/>
      <c r="C515" s="16"/>
      <c r="D515" s="16"/>
      <c r="E515" s="16"/>
      <c r="F515" s="16"/>
      <c r="G515" s="16"/>
      <c r="H515" s="16"/>
      <c r="I515" s="180"/>
      <c r="J515" s="16"/>
      <c r="K515" s="16"/>
      <c r="L515" s="15"/>
      <c r="M515" s="15"/>
      <c r="N515" s="15"/>
      <c r="O515" s="15"/>
      <c r="P515" s="15"/>
      <c r="Q515" s="15"/>
      <c r="R515" s="179" t="str">
        <f t="shared" si="20"/>
        <v/>
      </c>
      <c r="S515" s="179" t="str">
        <f t="shared" si="19"/>
        <v/>
      </c>
    </row>
    <row r="516" spans="1:19">
      <c r="A516" s="178" t="str">
        <f t="shared" si="18"/>
        <v/>
      </c>
      <c r="B516" s="16"/>
      <c r="C516" s="16"/>
      <c r="D516" s="16"/>
      <c r="E516" s="16"/>
      <c r="F516" s="16"/>
      <c r="G516" s="16"/>
      <c r="H516" s="16"/>
      <c r="I516" s="180"/>
      <c r="J516" s="16"/>
      <c r="K516" s="16"/>
      <c r="L516" s="15"/>
      <c r="M516" s="15"/>
      <c r="N516" s="15"/>
      <c r="O516" s="15"/>
      <c r="P516" s="15"/>
      <c r="Q516" s="15"/>
      <c r="R516" s="179" t="str">
        <f t="shared" si="20"/>
        <v/>
      </c>
      <c r="S516" s="179" t="str">
        <f t="shared" si="19"/>
        <v/>
      </c>
    </row>
    <row r="517" spans="1:19">
      <c r="A517" s="178" t="str">
        <f t="shared" si="18"/>
        <v/>
      </c>
      <c r="B517" s="16"/>
      <c r="C517" s="16"/>
      <c r="D517" s="16"/>
      <c r="E517" s="16"/>
      <c r="F517" s="16"/>
      <c r="G517" s="16"/>
      <c r="H517" s="16"/>
      <c r="I517" s="180"/>
      <c r="J517" s="16"/>
      <c r="K517" s="16"/>
      <c r="L517" s="15"/>
      <c r="M517" s="15"/>
      <c r="N517" s="15"/>
      <c r="O517" s="15"/>
      <c r="P517" s="15"/>
      <c r="Q517" s="15"/>
      <c r="R517" s="179" t="str">
        <f t="shared" si="20"/>
        <v/>
      </c>
      <c r="S517" s="179" t="str">
        <f t="shared" si="19"/>
        <v/>
      </c>
    </row>
    <row r="518" spans="1:19">
      <c r="A518" s="178" t="str">
        <f t="shared" ref="A518:A581" si="21">IF(D518&lt;&gt;"",ROW()-5,"")</f>
        <v/>
      </c>
      <c r="B518" s="16"/>
      <c r="C518" s="16"/>
      <c r="D518" s="16"/>
      <c r="E518" s="16"/>
      <c r="F518" s="16"/>
      <c r="G518" s="16"/>
      <c r="H518" s="16"/>
      <c r="I518" s="180"/>
      <c r="J518" s="16"/>
      <c r="K518" s="16"/>
      <c r="L518" s="15"/>
      <c r="M518" s="15"/>
      <c r="N518" s="15"/>
      <c r="O518" s="15"/>
      <c r="P518" s="15"/>
      <c r="Q518" s="15"/>
      <c r="R518" s="179" t="str">
        <f t="shared" si="20"/>
        <v/>
      </c>
      <c r="S518" s="179" t="str">
        <f t="shared" ref="S518:S581" si="22">IF(D518="","",SUM(L518:P518))</f>
        <v/>
      </c>
    </row>
    <row r="519" spans="1:19">
      <c r="A519" s="178" t="str">
        <f t="shared" si="21"/>
        <v/>
      </c>
      <c r="B519" s="16"/>
      <c r="C519" s="16"/>
      <c r="D519" s="16"/>
      <c r="E519" s="16"/>
      <c r="F519" s="16"/>
      <c r="G519" s="16"/>
      <c r="H519" s="16"/>
      <c r="I519" s="180"/>
      <c r="J519" s="16"/>
      <c r="K519" s="16"/>
      <c r="L519" s="15"/>
      <c r="M519" s="15"/>
      <c r="N519" s="15"/>
      <c r="O519" s="15"/>
      <c r="P519" s="15"/>
      <c r="Q519" s="15"/>
      <c r="R519" s="179" t="str">
        <f t="shared" si="20"/>
        <v/>
      </c>
      <c r="S519" s="179" t="str">
        <f t="shared" si="22"/>
        <v/>
      </c>
    </row>
    <row r="520" spans="1:19">
      <c r="A520" s="178" t="str">
        <f t="shared" si="21"/>
        <v/>
      </c>
      <c r="B520" s="16"/>
      <c r="C520" s="16"/>
      <c r="D520" s="16"/>
      <c r="E520" s="16"/>
      <c r="F520" s="16"/>
      <c r="G520" s="16"/>
      <c r="H520" s="16"/>
      <c r="I520" s="180"/>
      <c r="J520" s="16"/>
      <c r="K520" s="16"/>
      <c r="L520" s="15"/>
      <c r="M520" s="15"/>
      <c r="N520" s="15"/>
      <c r="O520" s="15"/>
      <c r="P520" s="15"/>
      <c r="Q520" s="15"/>
      <c r="R520" s="179" t="str">
        <f t="shared" si="20"/>
        <v/>
      </c>
      <c r="S520" s="179" t="str">
        <f t="shared" si="22"/>
        <v/>
      </c>
    </row>
    <row r="521" spans="1:19">
      <c r="A521" s="178" t="str">
        <f t="shared" si="21"/>
        <v/>
      </c>
      <c r="B521" s="16"/>
      <c r="C521" s="16"/>
      <c r="D521" s="16"/>
      <c r="E521" s="16"/>
      <c r="F521" s="16"/>
      <c r="G521" s="16"/>
      <c r="H521" s="16"/>
      <c r="I521" s="180"/>
      <c r="J521" s="16"/>
      <c r="K521" s="16"/>
      <c r="L521" s="15"/>
      <c r="M521" s="15"/>
      <c r="N521" s="15"/>
      <c r="O521" s="15"/>
      <c r="P521" s="15"/>
      <c r="Q521" s="15"/>
      <c r="R521" s="179" t="str">
        <f t="shared" si="20"/>
        <v/>
      </c>
      <c r="S521" s="179" t="str">
        <f t="shared" si="22"/>
        <v/>
      </c>
    </row>
    <row r="522" spans="1:19">
      <c r="A522" s="178" t="str">
        <f t="shared" si="21"/>
        <v/>
      </c>
      <c r="B522" s="16"/>
      <c r="C522" s="16"/>
      <c r="D522" s="16"/>
      <c r="E522" s="16"/>
      <c r="F522" s="16"/>
      <c r="G522" s="16"/>
      <c r="H522" s="16"/>
      <c r="I522" s="180"/>
      <c r="J522" s="16"/>
      <c r="K522" s="16"/>
      <c r="L522" s="15"/>
      <c r="M522" s="15"/>
      <c r="N522" s="15"/>
      <c r="O522" s="15"/>
      <c r="P522" s="15"/>
      <c r="Q522" s="15"/>
      <c r="R522" s="179" t="str">
        <f t="shared" si="20"/>
        <v/>
      </c>
      <c r="S522" s="179" t="str">
        <f t="shared" si="22"/>
        <v/>
      </c>
    </row>
    <row r="523" spans="1:19">
      <c r="A523" s="178" t="str">
        <f t="shared" si="21"/>
        <v/>
      </c>
      <c r="B523" s="16"/>
      <c r="C523" s="16"/>
      <c r="D523" s="16"/>
      <c r="E523" s="16"/>
      <c r="F523" s="16"/>
      <c r="G523" s="16"/>
      <c r="H523" s="16"/>
      <c r="I523" s="180"/>
      <c r="J523" s="16"/>
      <c r="K523" s="16"/>
      <c r="L523" s="15"/>
      <c r="M523" s="15"/>
      <c r="N523" s="15"/>
      <c r="O523" s="15"/>
      <c r="P523" s="15"/>
      <c r="Q523" s="15"/>
      <c r="R523" s="179" t="str">
        <f t="shared" ref="R523:R586" si="23">IF(D523="","",SUM(J523:K523))</f>
        <v/>
      </c>
      <c r="S523" s="179" t="str">
        <f t="shared" si="22"/>
        <v/>
      </c>
    </row>
    <row r="524" spans="1:19">
      <c r="A524" s="178" t="str">
        <f t="shared" si="21"/>
        <v/>
      </c>
      <c r="B524" s="16"/>
      <c r="C524" s="16"/>
      <c r="D524" s="16"/>
      <c r="E524" s="16"/>
      <c r="F524" s="16"/>
      <c r="G524" s="16"/>
      <c r="H524" s="16"/>
      <c r="I524" s="180"/>
      <c r="J524" s="16"/>
      <c r="K524" s="16"/>
      <c r="L524" s="15"/>
      <c r="M524" s="15"/>
      <c r="N524" s="15"/>
      <c r="O524" s="15"/>
      <c r="P524" s="15"/>
      <c r="Q524" s="15"/>
      <c r="R524" s="179" t="str">
        <f t="shared" si="23"/>
        <v/>
      </c>
      <c r="S524" s="179" t="str">
        <f t="shared" si="22"/>
        <v/>
      </c>
    </row>
    <row r="525" spans="1:19">
      <c r="A525" s="178" t="str">
        <f t="shared" si="21"/>
        <v/>
      </c>
      <c r="B525" s="16"/>
      <c r="C525" s="16"/>
      <c r="D525" s="16"/>
      <c r="E525" s="16"/>
      <c r="F525" s="16"/>
      <c r="G525" s="16"/>
      <c r="H525" s="16"/>
      <c r="I525" s="180"/>
      <c r="J525" s="16"/>
      <c r="K525" s="16"/>
      <c r="L525" s="15"/>
      <c r="M525" s="15"/>
      <c r="N525" s="15"/>
      <c r="O525" s="15"/>
      <c r="P525" s="15"/>
      <c r="Q525" s="15"/>
      <c r="R525" s="179" t="str">
        <f t="shared" si="23"/>
        <v/>
      </c>
      <c r="S525" s="179" t="str">
        <f t="shared" si="22"/>
        <v/>
      </c>
    </row>
    <row r="526" spans="1:19">
      <c r="A526" s="178" t="str">
        <f t="shared" si="21"/>
        <v/>
      </c>
      <c r="B526" s="16"/>
      <c r="C526" s="16"/>
      <c r="D526" s="16"/>
      <c r="E526" s="16"/>
      <c r="F526" s="16"/>
      <c r="G526" s="16"/>
      <c r="H526" s="16"/>
      <c r="I526" s="180"/>
      <c r="J526" s="16"/>
      <c r="K526" s="16"/>
      <c r="L526" s="15"/>
      <c r="M526" s="15"/>
      <c r="N526" s="15"/>
      <c r="O526" s="15"/>
      <c r="P526" s="15"/>
      <c r="Q526" s="15"/>
      <c r="R526" s="179" t="str">
        <f t="shared" si="23"/>
        <v/>
      </c>
      <c r="S526" s="179" t="str">
        <f t="shared" si="22"/>
        <v/>
      </c>
    </row>
    <row r="527" spans="1:19">
      <c r="A527" s="178" t="str">
        <f t="shared" si="21"/>
        <v/>
      </c>
      <c r="B527" s="16"/>
      <c r="C527" s="16"/>
      <c r="D527" s="16"/>
      <c r="E527" s="16"/>
      <c r="F527" s="16"/>
      <c r="G527" s="16"/>
      <c r="H527" s="16"/>
      <c r="I527" s="180"/>
      <c r="J527" s="16"/>
      <c r="K527" s="16"/>
      <c r="L527" s="15"/>
      <c r="M527" s="15"/>
      <c r="N527" s="15"/>
      <c r="O527" s="15"/>
      <c r="P527" s="15"/>
      <c r="Q527" s="15"/>
      <c r="R527" s="179" t="str">
        <f t="shared" si="23"/>
        <v/>
      </c>
      <c r="S527" s="179" t="str">
        <f t="shared" si="22"/>
        <v/>
      </c>
    </row>
    <row r="528" spans="1:19">
      <c r="A528" s="178" t="str">
        <f t="shared" si="21"/>
        <v/>
      </c>
      <c r="B528" s="16"/>
      <c r="C528" s="16"/>
      <c r="D528" s="16"/>
      <c r="E528" s="16"/>
      <c r="F528" s="16"/>
      <c r="G528" s="16"/>
      <c r="H528" s="16"/>
      <c r="I528" s="180"/>
      <c r="J528" s="16"/>
      <c r="K528" s="16"/>
      <c r="L528" s="15"/>
      <c r="M528" s="15"/>
      <c r="N528" s="15"/>
      <c r="O528" s="15"/>
      <c r="P528" s="15"/>
      <c r="Q528" s="15"/>
      <c r="R528" s="179" t="str">
        <f t="shared" si="23"/>
        <v/>
      </c>
      <c r="S528" s="179" t="str">
        <f t="shared" si="22"/>
        <v/>
      </c>
    </row>
    <row r="529" spans="1:19">
      <c r="A529" s="178" t="str">
        <f t="shared" si="21"/>
        <v/>
      </c>
      <c r="B529" s="16"/>
      <c r="C529" s="16"/>
      <c r="D529" s="16"/>
      <c r="E529" s="16"/>
      <c r="F529" s="16"/>
      <c r="G529" s="16"/>
      <c r="H529" s="16"/>
      <c r="I529" s="180"/>
      <c r="J529" s="16"/>
      <c r="K529" s="16"/>
      <c r="L529" s="15"/>
      <c r="M529" s="15"/>
      <c r="N529" s="15"/>
      <c r="O529" s="15"/>
      <c r="P529" s="15"/>
      <c r="Q529" s="15"/>
      <c r="R529" s="179" t="str">
        <f t="shared" si="23"/>
        <v/>
      </c>
      <c r="S529" s="179" t="str">
        <f t="shared" si="22"/>
        <v/>
      </c>
    </row>
    <row r="530" spans="1:19">
      <c r="A530" s="178" t="str">
        <f t="shared" si="21"/>
        <v/>
      </c>
      <c r="B530" s="16"/>
      <c r="C530" s="16"/>
      <c r="D530" s="16"/>
      <c r="E530" s="16"/>
      <c r="F530" s="16"/>
      <c r="G530" s="16"/>
      <c r="H530" s="16"/>
      <c r="I530" s="180"/>
      <c r="J530" s="16"/>
      <c r="K530" s="16"/>
      <c r="L530" s="15"/>
      <c r="M530" s="15"/>
      <c r="N530" s="15"/>
      <c r="O530" s="15"/>
      <c r="P530" s="15"/>
      <c r="Q530" s="15"/>
      <c r="R530" s="179" t="str">
        <f t="shared" si="23"/>
        <v/>
      </c>
      <c r="S530" s="179" t="str">
        <f t="shared" si="22"/>
        <v/>
      </c>
    </row>
    <row r="531" spans="1:19">
      <c r="A531" s="178" t="str">
        <f t="shared" si="21"/>
        <v/>
      </c>
      <c r="B531" s="16"/>
      <c r="C531" s="16"/>
      <c r="D531" s="16"/>
      <c r="E531" s="16"/>
      <c r="F531" s="16"/>
      <c r="G531" s="16"/>
      <c r="H531" s="16"/>
      <c r="I531" s="180"/>
      <c r="J531" s="16"/>
      <c r="K531" s="16"/>
      <c r="L531" s="15"/>
      <c r="M531" s="15"/>
      <c r="N531" s="15"/>
      <c r="O531" s="15"/>
      <c r="P531" s="15"/>
      <c r="Q531" s="15"/>
      <c r="R531" s="179" t="str">
        <f t="shared" si="23"/>
        <v/>
      </c>
      <c r="S531" s="179" t="str">
        <f t="shared" si="22"/>
        <v/>
      </c>
    </row>
    <row r="532" spans="1:19">
      <c r="A532" s="178" t="str">
        <f t="shared" si="21"/>
        <v/>
      </c>
      <c r="B532" s="16"/>
      <c r="C532" s="16"/>
      <c r="D532" s="16"/>
      <c r="E532" s="16"/>
      <c r="F532" s="16"/>
      <c r="G532" s="16"/>
      <c r="H532" s="16"/>
      <c r="I532" s="180"/>
      <c r="J532" s="16"/>
      <c r="K532" s="16"/>
      <c r="L532" s="15"/>
      <c r="M532" s="15"/>
      <c r="N532" s="15"/>
      <c r="O532" s="15"/>
      <c r="P532" s="15"/>
      <c r="Q532" s="15"/>
      <c r="R532" s="179" t="str">
        <f t="shared" si="23"/>
        <v/>
      </c>
      <c r="S532" s="179" t="str">
        <f t="shared" si="22"/>
        <v/>
      </c>
    </row>
    <row r="533" spans="1:19">
      <c r="A533" s="178" t="str">
        <f t="shared" si="21"/>
        <v/>
      </c>
      <c r="B533" s="16"/>
      <c r="C533" s="16"/>
      <c r="D533" s="16"/>
      <c r="E533" s="16"/>
      <c r="F533" s="16"/>
      <c r="G533" s="16"/>
      <c r="H533" s="16"/>
      <c r="I533" s="180"/>
      <c r="J533" s="16"/>
      <c r="K533" s="16"/>
      <c r="L533" s="15"/>
      <c r="M533" s="15"/>
      <c r="N533" s="15"/>
      <c r="O533" s="15"/>
      <c r="P533" s="15"/>
      <c r="Q533" s="15"/>
      <c r="R533" s="179" t="str">
        <f t="shared" si="23"/>
        <v/>
      </c>
      <c r="S533" s="179" t="str">
        <f t="shared" si="22"/>
        <v/>
      </c>
    </row>
    <row r="534" spans="1:19">
      <c r="A534" s="178" t="str">
        <f t="shared" si="21"/>
        <v/>
      </c>
      <c r="B534" s="16"/>
      <c r="C534" s="16"/>
      <c r="D534" s="16"/>
      <c r="E534" s="16"/>
      <c r="F534" s="16"/>
      <c r="G534" s="16"/>
      <c r="H534" s="16"/>
      <c r="I534" s="180"/>
      <c r="J534" s="16"/>
      <c r="K534" s="16"/>
      <c r="L534" s="15"/>
      <c r="M534" s="15"/>
      <c r="N534" s="15"/>
      <c r="O534" s="15"/>
      <c r="P534" s="15"/>
      <c r="Q534" s="15"/>
      <c r="R534" s="179" t="str">
        <f t="shared" si="23"/>
        <v/>
      </c>
      <c r="S534" s="179" t="str">
        <f t="shared" si="22"/>
        <v/>
      </c>
    </row>
    <row r="535" spans="1:19">
      <c r="A535" s="178" t="str">
        <f t="shared" si="21"/>
        <v/>
      </c>
      <c r="B535" s="16"/>
      <c r="C535" s="16"/>
      <c r="D535" s="16"/>
      <c r="E535" s="16"/>
      <c r="F535" s="16"/>
      <c r="G535" s="16"/>
      <c r="H535" s="16"/>
      <c r="I535" s="180"/>
      <c r="J535" s="16"/>
      <c r="K535" s="16"/>
      <c r="L535" s="15"/>
      <c r="M535" s="15"/>
      <c r="N535" s="15"/>
      <c r="O535" s="15"/>
      <c r="P535" s="15"/>
      <c r="Q535" s="15"/>
      <c r="R535" s="179" t="str">
        <f t="shared" si="23"/>
        <v/>
      </c>
      <c r="S535" s="179" t="str">
        <f t="shared" si="22"/>
        <v/>
      </c>
    </row>
    <row r="536" spans="1:19">
      <c r="A536" s="178" t="str">
        <f t="shared" si="21"/>
        <v/>
      </c>
      <c r="B536" s="16"/>
      <c r="C536" s="16"/>
      <c r="D536" s="16"/>
      <c r="E536" s="16"/>
      <c r="F536" s="16"/>
      <c r="G536" s="16"/>
      <c r="H536" s="16"/>
      <c r="I536" s="180"/>
      <c r="J536" s="16"/>
      <c r="K536" s="16"/>
      <c r="L536" s="15"/>
      <c r="M536" s="15"/>
      <c r="N536" s="15"/>
      <c r="O536" s="15"/>
      <c r="P536" s="15"/>
      <c r="Q536" s="15"/>
      <c r="R536" s="179" t="str">
        <f t="shared" si="23"/>
        <v/>
      </c>
      <c r="S536" s="179" t="str">
        <f t="shared" si="22"/>
        <v/>
      </c>
    </row>
    <row r="537" spans="1:19">
      <c r="A537" s="178" t="str">
        <f t="shared" si="21"/>
        <v/>
      </c>
      <c r="B537" s="16"/>
      <c r="C537" s="16"/>
      <c r="D537" s="16"/>
      <c r="E537" s="16"/>
      <c r="F537" s="16"/>
      <c r="G537" s="16"/>
      <c r="H537" s="16"/>
      <c r="I537" s="180"/>
      <c r="J537" s="16"/>
      <c r="K537" s="16"/>
      <c r="L537" s="15"/>
      <c r="M537" s="15"/>
      <c r="N537" s="15"/>
      <c r="O537" s="15"/>
      <c r="P537" s="15"/>
      <c r="Q537" s="15"/>
      <c r="R537" s="179" t="str">
        <f t="shared" si="23"/>
        <v/>
      </c>
      <c r="S537" s="179" t="str">
        <f t="shared" si="22"/>
        <v/>
      </c>
    </row>
    <row r="538" spans="1:19">
      <c r="A538" s="178" t="str">
        <f t="shared" si="21"/>
        <v/>
      </c>
      <c r="B538" s="16"/>
      <c r="C538" s="16"/>
      <c r="D538" s="16"/>
      <c r="E538" s="16"/>
      <c r="F538" s="16"/>
      <c r="G538" s="16"/>
      <c r="H538" s="16"/>
      <c r="I538" s="180"/>
      <c r="J538" s="16"/>
      <c r="K538" s="16"/>
      <c r="L538" s="15"/>
      <c r="M538" s="15"/>
      <c r="N538" s="15"/>
      <c r="O538" s="15"/>
      <c r="P538" s="15"/>
      <c r="Q538" s="15"/>
      <c r="R538" s="179" t="str">
        <f t="shared" si="23"/>
        <v/>
      </c>
      <c r="S538" s="179" t="str">
        <f t="shared" si="22"/>
        <v/>
      </c>
    </row>
    <row r="539" spans="1:19">
      <c r="A539" s="178" t="str">
        <f t="shared" si="21"/>
        <v/>
      </c>
      <c r="B539" s="16"/>
      <c r="C539" s="16"/>
      <c r="D539" s="16"/>
      <c r="E539" s="16"/>
      <c r="F539" s="16"/>
      <c r="G539" s="16"/>
      <c r="H539" s="16"/>
      <c r="I539" s="180"/>
      <c r="J539" s="16"/>
      <c r="K539" s="16"/>
      <c r="L539" s="15"/>
      <c r="M539" s="15"/>
      <c r="N539" s="15"/>
      <c r="O539" s="15"/>
      <c r="P539" s="15"/>
      <c r="Q539" s="15"/>
      <c r="R539" s="179" t="str">
        <f t="shared" si="23"/>
        <v/>
      </c>
      <c r="S539" s="179" t="str">
        <f t="shared" si="22"/>
        <v/>
      </c>
    </row>
    <row r="540" spans="1:19">
      <c r="A540" s="178" t="str">
        <f t="shared" si="21"/>
        <v/>
      </c>
      <c r="B540" s="16"/>
      <c r="C540" s="16"/>
      <c r="D540" s="16"/>
      <c r="E540" s="16"/>
      <c r="F540" s="16"/>
      <c r="G540" s="16"/>
      <c r="H540" s="16"/>
      <c r="I540" s="180"/>
      <c r="J540" s="16"/>
      <c r="K540" s="16"/>
      <c r="L540" s="15"/>
      <c r="M540" s="15"/>
      <c r="N540" s="15"/>
      <c r="O540" s="15"/>
      <c r="P540" s="15"/>
      <c r="Q540" s="15"/>
      <c r="R540" s="179" t="str">
        <f t="shared" si="23"/>
        <v/>
      </c>
      <c r="S540" s="179" t="str">
        <f t="shared" si="22"/>
        <v/>
      </c>
    </row>
    <row r="541" spans="1:19">
      <c r="A541" s="178" t="str">
        <f t="shared" si="21"/>
        <v/>
      </c>
      <c r="B541" s="16"/>
      <c r="C541" s="16"/>
      <c r="D541" s="16"/>
      <c r="E541" s="16"/>
      <c r="F541" s="16"/>
      <c r="G541" s="16"/>
      <c r="H541" s="16"/>
      <c r="I541" s="180"/>
      <c r="J541" s="16"/>
      <c r="K541" s="16"/>
      <c r="L541" s="15"/>
      <c r="M541" s="15"/>
      <c r="N541" s="15"/>
      <c r="O541" s="15"/>
      <c r="P541" s="15"/>
      <c r="Q541" s="15"/>
      <c r="R541" s="179" t="str">
        <f t="shared" si="23"/>
        <v/>
      </c>
      <c r="S541" s="179" t="str">
        <f t="shared" si="22"/>
        <v/>
      </c>
    </row>
    <row r="542" spans="1:19">
      <c r="A542" s="178" t="str">
        <f t="shared" si="21"/>
        <v/>
      </c>
      <c r="B542" s="16"/>
      <c r="C542" s="16"/>
      <c r="D542" s="16"/>
      <c r="E542" s="16"/>
      <c r="F542" s="16"/>
      <c r="G542" s="16"/>
      <c r="H542" s="16"/>
      <c r="I542" s="180"/>
      <c r="J542" s="16"/>
      <c r="K542" s="16"/>
      <c r="L542" s="15"/>
      <c r="M542" s="15"/>
      <c r="N542" s="15"/>
      <c r="O542" s="15"/>
      <c r="P542" s="15"/>
      <c r="Q542" s="15"/>
      <c r="R542" s="179" t="str">
        <f t="shared" si="23"/>
        <v/>
      </c>
      <c r="S542" s="179" t="str">
        <f t="shared" si="22"/>
        <v/>
      </c>
    </row>
    <row r="543" spans="1:19">
      <c r="A543" s="178" t="str">
        <f t="shared" si="21"/>
        <v/>
      </c>
      <c r="B543" s="16"/>
      <c r="C543" s="16"/>
      <c r="D543" s="16"/>
      <c r="E543" s="16"/>
      <c r="F543" s="16"/>
      <c r="G543" s="16"/>
      <c r="H543" s="16"/>
      <c r="I543" s="180"/>
      <c r="J543" s="16"/>
      <c r="K543" s="16"/>
      <c r="L543" s="15"/>
      <c r="M543" s="15"/>
      <c r="N543" s="15"/>
      <c r="O543" s="15"/>
      <c r="P543" s="15"/>
      <c r="Q543" s="15"/>
      <c r="R543" s="179" t="str">
        <f t="shared" si="23"/>
        <v/>
      </c>
      <c r="S543" s="179" t="str">
        <f t="shared" si="22"/>
        <v/>
      </c>
    </row>
    <row r="544" spans="1:19">
      <c r="A544" s="178" t="str">
        <f t="shared" si="21"/>
        <v/>
      </c>
      <c r="B544" s="16"/>
      <c r="C544" s="16"/>
      <c r="D544" s="16"/>
      <c r="E544" s="16"/>
      <c r="F544" s="16"/>
      <c r="G544" s="16"/>
      <c r="H544" s="16"/>
      <c r="I544" s="180"/>
      <c r="J544" s="16"/>
      <c r="K544" s="16"/>
      <c r="L544" s="15"/>
      <c r="M544" s="15"/>
      <c r="N544" s="15"/>
      <c r="O544" s="15"/>
      <c r="P544" s="15"/>
      <c r="Q544" s="15"/>
      <c r="R544" s="179" t="str">
        <f t="shared" si="23"/>
        <v/>
      </c>
      <c r="S544" s="179" t="str">
        <f t="shared" si="22"/>
        <v/>
      </c>
    </row>
    <row r="545" spans="1:19">
      <c r="A545" s="178" t="str">
        <f t="shared" si="21"/>
        <v/>
      </c>
      <c r="B545" s="16"/>
      <c r="C545" s="16"/>
      <c r="D545" s="16"/>
      <c r="E545" s="16"/>
      <c r="F545" s="16"/>
      <c r="G545" s="16"/>
      <c r="H545" s="16"/>
      <c r="I545" s="180"/>
      <c r="J545" s="16"/>
      <c r="K545" s="16"/>
      <c r="L545" s="15"/>
      <c r="M545" s="15"/>
      <c r="N545" s="15"/>
      <c r="O545" s="15"/>
      <c r="P545" s="15"/>
      <c r="Q545" s="15"/>
      <c r="R545" s="179" t="str">
        <f t="shared" si="23"/>
        <v/>
      </c>
      <c r="S545" s="179" t="str">
        <f t="shared" si="22"/>
        <v/>
      </c>
    </row>
    <row r="546" spans="1:19">
      <c r="A546" s="178" t="str">
        <f t="shared" si="21"/>
        <v/>
      </c>
      <c r="B546" s="16"/>
      <c r="C546" s="16"/>
      <c r="D546" s="16"/>
      <c r="E546" s="16"/>
      <c r="F546" s="16"/>
      <c r="G546" s="16"/>
      <c r="H546" s="16"/>
      <c r="I546" s="180"/>
      <c r="J546" s="16"/>
      <c r="K546" s="16"/>
      <c r="L546" s="15"/>
      <c r="M546" s="15"/>
      <c r="N546" s="15"/>
      <c r="O546" s="15"/>
      <c r="P546" s="15"/>
      <c r="Q546" s="15"/>
      <c r="R546" s="179" t="str">
        <f t="shared" si="23"/>
        <v/>
      </c>
      <c r="S546" s="179" t="str">
        <f t="shared" si="22"/>
        <v/>
      </c>
    </row>
    <row r="547" spans="1:19">
      <c r="A547" s="178" t="str">
        <f t="shared" si="21"/>
        <v/>
      </c>
      <c r="B547" s="16"/>
      <c r="C547" s="16"/>
      <c r="D547" s="16"/>
      <c r="E547" s="16"/>
      <c r="F547" s="16"/>
      <c r="G547" s="16"/>
      <c r="H547" s="16"/>
      <c r="I547" s="180"/>
      <c r="J547" s="16"/>
      <c r="K547" s="16"/>
      <c r="L547" s="15"/>
      <c r="M547" s="15"/>
      <c r="N547" s="15"/>
      <c r="O547" s="15"/>
      <c r="P547" s="15"/>
      <c r="Q547" s="15"/>
      <c r="R547" s="179" t="str">
        <f t="shared" si="23"/>
        <v/>
      </c>
      <c r="S547" s="179" t="str">
        <f t="shared" si="22"/>
        <v/>
      </c>
    </row>
    <row r="548" spans="1:19">
      <c r="A548" s="178" t="str">
        <f t="shared" si="21"/>
        <v/>
      </c>
      <c r="B548" s="16"/>
      <c r="C548" s="16"/>
      <c r="D548" s="16"/>
      <c r="E548" s="16"/>
      <c r="F548" s="16"/>
      <c r="G548" s="16"/>
      <c r="H548" s="16"/>
      <c r="I548" s="180"/>
      <c r="J548" s="16"/>
      <c r="K548" s="16"/>
      <c r="L548" s="15"/>
      <c r="M548" s="15"/>
      <c r="N548" s="15"/>
      <c r="O548" s="15"/>
      <c r="P548" s="15"/>
      <c r="Q548" s="15"/>
      <c r="R548" s="179" t="str">
        <f t="shared" si="23"/>
        <v/>
      </c>
      <c r="S548" s="179" t="str">
        <f t="shared" si="22"/>
        <v/>
      </c>
    </row>
    <row r="549" spans="1:19">
      <c r="A549" s="178" t="str">
        <f t="shared" si="21"/>
        <v/>
      </c>
      <c r="B549" s="16"/>
      <c r="C549" s="16"/>
      <c r="D549" s="16"/>
      <c r="E549" s="16"/>
      <c r="F549" s="16"/>
      <c r="G549" s="16"/>
      <c r="H549" s="16"/>
      <c r="I549" s="180"/>
      <c r="J549" s="16"/>
      <c r="K549" s="16"/>
      <c r="L549" s="15"/>
      <c r="M549" s="15"/>
      <c r="N549" s="15"/>
      <c r="O549" s="15"/>
      <c r="P549" s="15"/>
      <c r="Q549" s="15"/>
      <c r="R549" s="179" t="str">
        <f t="shared" si="23"/>
        <v/>
      </c>
      <c r="S549" s="179" t="str">
        <f t="shared" si="22"/>
        <v/>
      </c>
    </row>
    <row r="550" spans="1:19">
      <c r="A550" s="178" t="str">
        <f t="shared" si="21"/>
        <v/>
      </c>
      <c r="B550" s="16"/>
      <c r="C550" s="16"/>
      <c r="D550" s="16"/>
      <c r="E550" s="16"/>
      <c r="F550" s="16"/>
      <c r="G550" s="16"/>
      <c r="H550" s="16"/>
      <c r="I550" s="180"/>
      <c r="J550" s="16"/>
      <c r="K550" s="16"/>
      <c r="L550" s="15"/>
      <c r="M550" s="15"/>
      <c r="N550" s="15"/>
      <c r="O550" s="15"/>
      <c r="P550" s="15"/>
      <c r="Q550" s="15"/>
      <c r="R550" s="179" t="str">
        <f t="shared" si="23"/>
        <v/>
      </c>
      <c r="S550" s="179" t="str">
        <f t="shared" si="22"/>
        <v/>
      </c>
    </row>
    <row r="551" spans="1:19">
      <c r="A551" s="178" t="str">
        <f t="shared" si="21"/>
        <v/>
      </c>
      <c r="B551" s="16"/>
      <c r="C551" s="16"/>
      <c r="D551" s="16"/>
      <c r="E551" s="16"/>
      <c r="F551" s="16"/>
      <c r="G551" s="16"/>
      <c r="H551" s="16"/>
      <c r="I551" s="180"/>
      <c r="J551" s="16"/>
      <c r="K551" s="16"/>
      <c r="L551" s="15"/>
      <c r="M551" s="15"/>
      <c r="N551" s="15"/>
      <c r="O551" s="15"/>
      <c r="P551" s="15"/>
      <c r="Q551" s="15"/>
      <c r="R551" s="179" t="str">
        <f t="shared" si="23"/>
        <v/>
      </c>
      <c r="S551" s="179" t="str">
        <f t="shared" si="22"/>
        <v/>
      </c>
    </row>
    <row r="552" spans="1:19">
      <c r="A552" s="178" t="str">
        <f t="shared" si="21"/>
        <v/>
      </c>
      <c r="B552" s="16"/>
      <c r="C552" s="16"/>
      <c r="D552" s="16"/>
      <c r="E552" s="16"/>
      <c r="F552" s="16"/>
      <c r="G552" s="16"/>
      <c r="H552" s="16"/>
      <c r="I552" s="180"/>
      <c r="J552" s="16"/>
      <c r="K552" s="16"/>
      <c r="L552" s="15"/>
      <c r="M552" s="15"/>
      <c r="N552" s="15"/>
      <c r="O552" s="15"/>
      <c r="P552" s="15"/>
      <c r="Q552" s="15"/>
      <c r="R552" s="179" t="str">
        <f t="shared" si="23"/>
        <v/>
      </c>
      <c r="S552" s="179" t="str">
        <f t="shared" si="22"/>
        <v/>
      </c>
    </row>
    <row r="553" spans="1:19">
      <c r="A553" s="178" t="str">
        <f t="shared" si="21"/>
        <v/>
      </c>
      <c r="B553" s="16"/>
      <c r="C553" s="16"/>
      <c r="D553" s="16"/>
      <c r="E553" s="16"/>
      <c r="F553" s="16"/>
      <c r="G553" s="16"/>
      <c r="H553" s="16"/>
      <c r="I553" s="180"/>
      <c r="J553" s="16"/>
      <c r="K553" s="16"/>
      <c r="L553" s="15"/>
      <c r="M553" s="15"/>
      <c r="N553" s="15"/>
      <c r="O553" s="15"/>
      <c r="P553" s="15"/>
      <c r="Q553" s="15"/>
      <c r="R553" s="179" t="str">
        <f t="shared" si="23"/>
        <v/>
      </c>
      <c r="S553" s="179" t="str">
        <f t="shared" si="22"/>
        <v/>
      </c>
    </row>
    <row r="554" spans="1:19">
      <c r="A554" s="178" t="str">
        <f t="shared" si="21"/>
        <v/>
      </c>
      <c r="B554" s="16"/>
      <c r="C554" s="16"/>
      <c r="D554" s="16"/>
      <c r="E554" s="16"/>
      <c r="F554" s="16"/>
      <c r="G554" s="16"/>
      <c r="H554" s="16"/>
      <c r="I554" s="180"/>
      <c r="J554" s="16"/>
      <c r="K554" s="16"/>
      <c r="L554" s="15"/>
      <c r="M554" s="15"/>
      <c r="N554" s="15"/>
      <c r="O554" s="15"/>
      <c r="P554" s="15"/>
      <c r="Q554" s="15"/>
      <c r="R554" s="179" t="str">
        <f t="shared" si="23"/>
        <v/>
      </c>
      <c r="S554" s="179" t="str">
        <f t="shared" si="22"/>
        <v/>
      </c>
    </row>
    <row r="555" spans="1:19">
      <c r="A555" s="178" t="str">
        <f t="shared" si="21"/>
        <v/>
      </c>
      <c r="B555" s="16"/>
      <c r="C555" s="16"/>
      <c r="D555" s="16"/>
      <c r="E555" s="16"/>
      <c r="F555" s="16"/>
      <c r="G555" s="16"/>
      <c r="H555" s="16"/>
      <c r="I555" s="180"/>
      <c r="J555" s="16"/>
      <c r="K555" s="16"/>
      <c r="L555" s="15"/>
      <c r="M555" s="15"/>
      <c r="N555" s="15"/>
      <c r="O555" s="15"/>
      <c r="P555" s="15"/>
      <c r="Q555" s="15"/>
      <c r="R555" s="179" t="str">
        <f t="shared" si="23"/>
        <v/>
      </c>
      <c r="S555" s="179" t="str">
        <f t="shared" si="22"/>
        <v/>
      </c>
    </row>
    <row r="556" spans="1:19">
      <c r="A556" s="178" t="str">
        <f t="shared" si="21"/>
        <v/>
      </c>
      <c r="B556" s="16"/>
      <c r="C556" s="16"/>
      <c r="D556" s="16"/>
      <c r="E556" s="16"/>
      <c r="F556" s="16"/>
      <c r="G556" s="16"/>
      <c r="H556" s="16"/>
      <c r="I556" s="180"/>
      <c r="J556" s="16"/>
      <c r="K556" s="16"/>
      <c r="L556" s="15"/>
      <c r="M556" s="15"/>
      <c r="N556" s="15"/>
      <c r="O556" s="15"/>
      <c r="P556" s="15"/>
      <c r="Q556" s="15"/>
      <c r="R556" s="179" t="str">
        <f t="shared" si="23"/>
        <v/>
      </c>
      <c r="S556" s="179" t="str">
        <f t="shared" si="22"/>
        <v/>
      </c>
    </row>
    <row r="557" spans="1:19">
      <c r="A557" s="178" t="str">
        <f t="shared" si="21"/>
        <v/>
      </c>
      <c r="B557" s="16"/>
      <c r="C557" s="16"/>
      <c r="D557" s="16"/>
      <c r="E557" s="16"/>
      <c r="F557" s="16"/>
      <c r="G557" s="16"/>
      <c r="H557" s="16"/>
      <c r="I557" s="180"/>
      <c r="J557" s="16"/>
      <c r="K557" s="16"/>
      <c r="L557" s="15"/>
      <c r="M557" s="15"/>
      <c r="N557" s="15"/>
      <c r="O557" s="15"/>
      <c r="P557" s="15"/>
      <c r="Q557" s="15"/>
      <c r="R557" s="179" t="str">
        <f t="shared" si="23"/>
        <v/>
      </c>
      <c r="S557" s="179" t="str">
        <f t="shared" si="22"/>
        <v/>
      </c>
    </row>
    <row r="558" spans="1:19">
      <c r="A558" s="178" t="str">
        <f t="shared" si="21"/>
        <v/>
      </c>
      <c r="B558" s="16"/>
      <c r="C558" s="16"/>
      <c r="D558" s="16"/>
      <c r="E558" s="16"/>
      <c r="F558" s="16"/>
      <c r="G558" s="16"/>
      <c r="H558" s="16"/>
      <c r="I558" s="180"/>
      <c r="J558" s="16"/>
      <c r="K558" s="16"/>
      <c r="L558" s="15"/>
      <c r="M558" s="15"/>
      <c r="N558" s="15"/>
      <c r="O558" s="15"/>
      <c r="P558" s="15"/>
      <c r="Q558" s="15"/>
      <c r="R558" s="179" t="str">
        <f t="shared" si="23"/>
        <v/>
      </c>
      <c r="S558" s="179" t="str">
        <f t="shared" si="22"/>
        <v/>
      </c>
    </row>
    <row r="559" spans="1:19">
      <c r="A559" s="178" t="str">
        <f t="shared" si="21"/>
        <v/>
      </c>
      <c r="B559" s="16"/>
      <c r="C559" s="16"/>
      <c r="D559" s="16"/>
      <c r="E559" s="16"/>
      <c r="F559" s="16"/>
      <c r="G559" s="16"/>
      <c r="H559" s="16"/>
      <c r="I559" s="180"/>
      <c r="J559" s="16"/>
      <c r="K559" s="16"/>
      <c r="L559" s="15"/>
      <c r="M559" s="15"/>
      <c r="N559" s="15"/>
      <c r="O559" s="15"/>
      <c r="P559" s="15"/>
      <c r="Q559" s="15"/>
      <c r="R559" s="179" t="str">
        <f t="shared" si="23"/>
        <v/>
      </c>
      <c r="S559" s="179" t="str">
        <f t="shared" si="22"/>
        <v/>
      </c>
    </row>
    <row r="560" spans="1:19">
      <c r="A560" s="178" t="str">
        <f t="shared" si="21"/>
        <v/>
      </c>
      <c r="B560" s="16"/>
      <c r="C560" s="16"/>
      <c r="D560" s="16"/>
      <c r="E560" s="16"/>
      <c r="F560" s="16"/>
      <c r="G560" s="16"/>
      <c r="H560" s="16"/>
      <c r="I560" s="180"/>
      <c r="J560" s="16"/>
      <c r="K560" s="16"/>
      <c r="L560" s="15"/>
      <c r="M560" s="15"/>
      <c r="N560" s="15"/>
      <c r="O560" s="15"/>
      <c r="P560" s="15"/>
      <c r="Q560" s="15"/>
      <c r="R560" s="179" t="str">
        <f t="shared" si="23"/>
        <v/>
      </c>
      <c r="S560" s="179" t="str">
        <f t="shared" si="22"/>
        <v/>
      </c>
    </row>
    <row r="561" spans="1:19">
      <c r="A561" s="178" t="str">
        <f t="shared" si="21"/>
        <v/>
      </c>
      <c r="B561" s="16"/>
      <c r="C561" s="16"/>
      <c r="D561" s="16"/>
      <c r="E561" s="16"/>
      <c r="F561" s="16"/>
      <c r="G561" s="16"/>
      <c r="H561" s="16"/>
      <c r="I561" s="180"/>
      <c r="J561" s="16"/>
      <c r="K561" s="16"/>
      <c r="L561" s="15"/>
      <c r="M561" s="15"/>
      <c r="N561" s="15"/>
      <c r="O561" s="15"/>
      <c r="P561" s="15"/>
      <c r="Q561" s="15"/>
      <c r="R561" s="179" t="str">
        <f t="shared" si="23"/>
        <v/>
      </c>
      <c r="S561" s="179" t="str">
        <f t="shared" si="22"/>
        <v/>
      </c>
    </row>
    <row r="562" spans="1:19">
      <c r="A562" s="178" t="str">
        <f t="shared" si="21"/>
        <v/>
      </c>
      <c r="B562" s="16"/>
      <c r="C562" s="16"/>
      <c r="D562" s="16"/>
      <c r="E562" s="16"/>
      <c r="F562" s="16"/>
      <c r="G562" s="16"/>
      <c r="H562" s="16"/>
      <c r="I562" s="180"/>
      <c r="J562" s="16"/>
      <c r="K562" s="16"/>
      <c r="L562" s="15"/>
      <c r="M562" s="15"/>
      <c r="N562" s="15"/>
      <c r="O562" s="15"/>
      <c r="P562" s="15"/>
      <c r="Q562" s="15"/>
      <c r="R562" s="179" t="str">
        <f t="shared" si="23"/>
        <v/>
      </c>
      <c r="S562" s="179" t="str">
        <f t="shared" si="22"/>
        <v/>
      </c>
    </row>
    <row r="563" spans="1:19">
      <c r="A563" s="178" t="str">
        <f t="shared" si="21"/>
        <v/>
      </c>
      <c r="B563" s="16"/>
      <c r="C563" s="16"/>
      <c r="D563" s="16"/>
      <c r="E563" s="16"/>
      <c r="F563" s="16"/>
      <c r="G563" s="16"/>
      <c r="H563" s="16"/>
      <c r="I563" s="180"/>
      <c r="J563" s="16"/>
      <c r="K563" s="16"/>
      <c r="L563" s="15"/>
      <c r="M563" s="15"/>
      <c r="N563" s="15"/>
      <c r="O563" s="15"/>
      <c r="P563" s="15"/>
      <c r="Q563" s="15"/>
      <c r="R563" s="179" t="str">
        <f t="shared" si="23"/>
        <v/>
      </c>
      <c r="S563" s="179" t="str">
        <f t="shared" si="22"/>
        <v/>
      </c>
    </row>
    <row r="564" spans="1:19">
      <c r="A564" s="178" t="str">
        <f t="shared" si="21"/>
        <v/>
      </c>
      <c r="B564" s="16"/>
      <c r="C564" s="16"/>
      <c r="D564" s="16"/>
      <c r="E564" s="16"/>
      <c r="F564" s="16"/>
      <c r="G564" s="16"/>
      <c r="H564" s="16"/>
      <c r="I564" s="180"/>
      <c r="J564" s="16"/>
      <c r="K564" s="16"/>
      <c r="L564" s="15"/>
      <c r="M564" s="15"/>
      <c r="N564" s="15"/>
      <c r="O564" s="15"/>
      <c r="P564" s="15"/>
      <c r="Q564" s="15"/>
      <c r="R564" s="179" t="str">
        <f t="shared" si="23"/>
        <v/>
      </c>
      <c r="S564" s="179" t="str">
        <f t="shared" si="22"/>
        <v/>
      </c>
    </row>
    <row r="565" spans="1:19">
      <c r="A565" s="178" t="str">
        <f t="shared" si="21"/>
        <v/>
      </c>
      <c r="B565" s="16"/>
      <c r="C565" s="16"/>
      <c r="D565" s="16"/>
      <c r="E565" s="16"/>
      <c r="F565" s="16"/>
      <c r="G565" s="16"/>
      <c r="H565" s="16"/>
      <c r="I565" s="180"/>
      <c r="J565" s="16"/>
      <c r="K565" s="16"/>
      <c r="L565" s="15"/>
      <c r="M565" s="15"/>
      <c r="N565" s="15"/>
      <c r="O565" s="15"/>
      <c r="P565" s="15"/>
      <c r="Q565" s="15"/>
      <c r="R565" s="179" t="str">
        <f t="shared" si="23"/>
        <v/>
      </c>
      <c r="S565" s="179" t="str">
        <f t="shared" si="22"/>
        <v/>
      </c>
    </row>
    <row r="566" spans="1:19">
      <c r="A566" s="178" t="str">
        <f t="shared" si="21"/>
        <v/>
      </c>
      <c r="B566" s="16"/>
      <c r="C566" s="16"/>
      <c r="D566" s="16"/>
      <c r="E566" s="16"/>
      <c r="F566" s="16"/>
      <c r="G566" s="16"/>
      <c r="H566" s="16"/>
      <c r="I566" s="180"/>
      <c r="J566" s="16"/>
      <c r="K566" s="16"/>
      <c r="L566" s="15"/>
      <c r="M566" s="15"/>
      <c r="N566" s="15"/>
      <c r="O566" s="15"/>
      <c r="P566" s="15"/>
      <c r="Q566" s="15"/>
      <c r="R566" s="179" t="str">
        <f t="shared" si="23"/>
        <v/>
      </c>
      <c r="S566" s="179" t="str">
        <f t="shared" si="22"/>
        <v/>
      </c>
    </row>
    <row r="567" spans="1:19">
      <c r="A567" s="178" t="str">
        <f t="shared" si="21"/>
        <v/>
      </c>
      <c r="B567" s="16"/>
      <c r="C567" s="16"/>
      <c r="D567" s="16"/>
      <c r="E567" s="16"/>
      <c r="F567" s="16"/>
      <c r="G567" s="16"/>
      <c r="H567" s="16"/>
      <c r="I567" s="180"/>
      <c r="J567" s="16"/>
      <c r="K567" s="16"/>
      <c r="L567" s="15"/>
      <c r="M567" s="15"/>
      <c r="N567" s="15"/>
      <c r="O567" s="15"/>
      <c r="P567" s="15"/>
      <c r="Q567" s="15"/>
      <c r="R567" s="179" t="str">
        <f t="shared" si="23"/>
        <v/>
      </c>
      <c r="S567" s="179" t="str">
        <f t="shared" si="22"/>
        <v/>
      </c>
    </row>
    <row r="568" spans="1:19">
      <c r="A568" s="178" t="str">
        <f t="shared" si="21"/>
        <v/>
      </c>
      <c r="B568" s="16"/>
      <c r="C568" s="16"/>
      <c r="D568" s="16"/>
      <c r="E568" s="16"/>
      <c r="F568" s="16"/>
      <c r="G568" s="16"/>
      <c r="H568" s="16"/>
      <c r="I568" s="180"/>
      <c r="J568" s="16"/>
      <c r="K568" s="16"/>
      <c r="L568" s="15"/>
      <c r="M568" s="15"/>
      <c r="N568" s="15"/>
      <c r="O568" s="15"/>
      <c r="P568" s="15"/>
      <c r="Q568" s="15"/>
      <c r="R568" s="179" t="str">
        <f t="shared" si="23"/>
        <v/>
      </c>
      <c r="S568" s="179" t="str">
        <f t="shared" si="22"/>
        <v/>
      </c>
    </row>
    <row r="569" spans="1:19">
      <c r="A569" s="178" t="str">
        <f t="shared" si="21"/>
        <v/>
      </c>
      <c r="B569" s="16"/>
      <c r="C569" s="16"/>
      <c r="D569" s="16"/>
      <c r="E569" s="16"/>
      <c r="F569" s="16"/>
      <c r="G569" s="16"/>
      <c r="H569" s="16"/>
      <c r="I569" s="180"/>
      <c r="J569" s="16"/>
      <c r="K569" s="16"/>
      <c r="L569" s="15"/>
      <c r="M569" s="15"/>
      <c r="N569" s="15"/>
      <c r="O569" s="15"/>
      <c r="P569" s="15"/>
      <c r="Q569" s="15"/>
      <c r="R569" s="179" t="str">
        <f t="shared" si="23"/>
        <v/>
      </c>
      <c r="S569" s="179" t="str">
        <f t="shared" si="22"/>
        <v/>
      </c>
    </row>
    <row r="570" spans="1:19">
      <c r="A570" s="178" t="str">
        <f t="shared" si="21"/>
        <v/>
      </c>
      <c r="B570" s="16"/>
      <c r="C570" s="16"/>
      <c r="D570" s="16"/>
      <c r="E570" s="16"/>
      <c r="F570" s="16"/>
      <c r="G570" s="16"/>
      <c r="H570" s="16"/>
      <c r="I570" s="180"/>
      <c r="J570" s="16"/>
      <c r="K570" s="16"/>
      <c r="L570" s="15"/>
      <c r="M570" s="15"/>
      <c r="N570" s="15"/>
      <c r="O570" s="15"/>
      <c r="P570" s="15"/>
      <c r="Q570" s="15"/>
      <c r="R570" s="179" t="str">
        <f t="shared" si="23"/>
        <v/>
      </c>
      <c r="S570" s="179" t="str">
        <f t="shared" si="22"/>
        <v/>
      </c>
    </row>
    <row r="571" spans="1:19">
      <c r="A571" s="178" t="str">
        <f t="shared" si="21"/>
        <v/>
      </c>
      <c r="B571" s="16"/>
      <c r="C571" s="16"/>
      <c r="D571" s="16"/>
      <c r="E571" s="16"/>
      <c r="F571" s="16"/>
      <c r="G571" s="16"/>
      <c r="H571" s="16"/>
      <c r="I571" s="180"/>
      <c r="J571" s="16"/>
      <c r="K571" s="16"/>
      <c r="L571" s="15"/>
      <c r="M571" s="15"/>
      <c r="N571" s="15"/>
      <c r="O571" s="15"/>
      <c r="P571" s="15"/>
      <c r="Q571" s="15"/>
      <c r="R571" s="179" t="str">
        <f t="shared" si="23"/>
        <v/>
      </c>
      <c r="S571" s="179" t="str">
        <f t="shared" si="22"/>
        <v/>
      </c>
    </row>
    <row r="572" spans="1:19">
      <c r="A572" s="178" t="str">
        <f t="shared" si="21"/>
        <v/>
      </c>
      <c r="B572" s="16"/>
      <c r="C572" s="16"/>
      <c r="D572" s="16"/>
      <c r="E572" s="16"/>
      <c r="F572" s="16"/>
      <c r="G572" s="16"/>
      <c r="H572" s="16"/>
      <c r="I572" s="180"/>
      <c r="J572" s="16"/>
      <c r="K572" s="16"/>
      <c r="L572" s="15"/>
      <c r="M572" s="15"/>
      <c r="N572" s="15"/>
      <c r="O572" s="15"/>
      <c r="P572" s="15"/>
      <c r="Q572" s="15"/>
      <c r="R572" s="179" t="str">
        <f t="shared" si="23"/>
        <v/>
      </c>
      <c r="S572" s="179" t="str">
        <f t="shared" si="22"/>
        <v/>
      </c>
    </row>
    <row r="573" spans="1:19">
      <c r="A573" s="178" t="str">
        <f t="shared" si="21"/>
        <v/>
      </c>
      <c r="B573" s="16"/>
      <c r="C573" s="16"/>
      <c r="D573" s="16"/>
      <c r="E573" s="16"/>
      <c r="F573" s="16"/>
      <c r="G573" s="16"/>
      <c r="H573" s="16"/>
      <c r="I573" s="180"/>
      <c r="J573" s="16"/>
      <c r="K573" s="16"/>
      <c r="L573" s="15"/>
      <c r="M573" s="15"/>
      <c r="N573" s="15"/>
      <c r="O573" s="15"/>
      <c r="P573" s="15"/>
      <c r="Q573" s="15"/>
      <c r="R573" s="179" t="str">
        <f t="shared" si="23"/>
        <v/>
      </c>
      <c r="S573" s="179" t="str">
        <f t="shared" si="22"/>
        <v/>
      </c>
    </row>
    <row r="574" spans="1:19">
      <c r="A574" s="178" t="str">
        <f t="shared" si="21"/>
        <v/>
      </c>
      <c r="B574" s="16"/>
      <c r="C574" s="16"/>
      <c r="D574" s="16"/>
      <c r="E574" s="16"/>
      <c r="F574" s="16"/>
      <c r="G574" s="16"/>
      <c r="H574" s="16"/>
      <c r="I574" s="180"/>
      <c r="J574" s="16"/>
      <c r="K574" s="16"/>
      <c r="L574" s="15"/>
      <c r="M574" s="15"/>
      <c r="N574" s="15"/>
      <c r="O574" s="15"/>
      <c r="P574" s="15"/>
      <c r="Q574" s="15"/>
      <c r="R574" s="179" t="str">
        <f t="shared" si="23"/>
        <v/>
      </c>
      <c r="S574" s="179" t="str">
        <f t="shared" si="22"/>
        <v/>
      </c>
    </row>
    <row r="575" spans="1:19">
      <c r="A575" s="178" t="str">
        <f t="shared" si="21"/>
        <v/>
      </c>
      <c r="B575" s="16"/>
      <c r="C575" s="16"/>
      <c r="D575" s="16"/>
      <c r="E575" s="16"/>
      <c r="F575" s="16"/>
      <c r="G575" s="16"/>
      <c r="H575" s="16"/>
      <c r="I575" s="180"/>
      <c r="J575" s="16"/>
      <c r="K575" s="16"/>
      <c r="L575" s="15"/>
      <c r="M575" s="15"/>
      <c r="N575" s="15"/>
      <c r="O575" s="15"/>
      <c r="P575" s="15"/>
      <c r="Q575" s="15"/>
      <c r="R575" s="179" t="str">
        <f t="shared" si="23"/>
        <v/>
      </c>
      <c r="S575" s="179" t="str">
        <f t="shared" si="22"/>
        <v/>
      </c>
    </row>
    <row r="576" spans="1:19">
      <c r="A576" s="178" t="str">
        <f t="shared" si="21"/>
        <v/>
      </c>
      <c r="B576" s="16"/>
      <c r="C576" s="16"/>
      <c r="D576" s="16"/>
      <c r="E576" s="16"/>
      <c r="F576" s="16"/>
      <c r="G576" s="16"/>
      <c r="H576" s="16"/>
      <c r="I576" s="180"/>
      <c r="J576" s="16"/>
      <c r="K576" s="16"/>
      <c r="L576" s="15"/>
      <c r="M576" s="15"/>
      <c r="N576" s="15"/>
      <c r="O576" s="15"/>
      <c r="P576" s="15"/>
      <c r="Q576" s="15"/>
      <c r="R576" s="179" t="str">
        <f t="shared" si="23"/>
        <v/>
      </c>
      <c r="S576" s="179" t="str">
        <f t="shared" si="22"/>
        <v/>
      </c>
    </row>
    <row r="577" spans="1:19">
      <c r="A577" s="178" t="str">
        <f t="shared" si="21"/>
        <v/>
      </c>
      <c r="B577" s="16"/>
      <c r="C577" s="16"/>
      <c r="D577" s="16"/>
      <c r="E577" s="16"/>
      <c r="F577" s="16"/>
      <c r="G577" s="16"/>
      <c r="H577" s="16"/>
      <c r="I577" s="180"/>
      <c r="J577" s="16"/>
      <c r="K577" s="16"/>
      <c r="L577" s="15"/>
      <c r="M577" s="15"/>
      <c r="N577" s="15"/>
      <c r="O577" s="15"/>
      <c r="P577" s="15"/>
      <c r="Q577" s="15"/>
      <c r="R577" s="179" t="str">
        <f t="shared" si="23"/>
        <v/>
      </c>
      <c r="S577" s="179" t="str">
        <f t="shared" si="22"/>
        <v/>
      </c>
    </row>
    <row r="578" spans="1:19">
      <c r="A578" s="178" t="str">
        <f t="shared" si="21"/>
        <v/>
      </c>
      <c r="B578" s="16"/>
      <c r="C578" s="16"/>
      <c r="D578" s="16"/>
      <c r="E578" s="16"/>
      <c r="F578" s="16"/>
      <c r="G578" s="16"/>
      <c r="H578" s="16"/>
      <c r="I578" s="180"/>
      <c r="J578" s="16"/>
      <c r="K578" s="16"/>
      <c r="L578" s="15"/>
      <c r="M578" s="15"/>
      <c r="N578" s="15"/>
      <c r="O578" s="15"/>
      <c r="P578" s="15"/>
      <c r="Q578" s="15"/>
      <c r="R578" s="179" t="str">
        <f t="shared" si="23"/>
        <v/>
      </c>
      <c r="S578" s="179" t="str">
        <f t="shared" si="22"/>
        <v/>
      </c>
    </row>
    <row r="579" spans="1:19">
      <c r="A579" s="178" t="str">
        <f t="shared" si="21"/>
        <v/>
      </c>
      <c r="B579" s="16"/>
      <c r="C579" s="16"/>
      <c r="D579" s="16"/>
      <c r="E579" s="16"/>
      <c r="F579" s="16"/>
      <c r="G579" s="16"/>
      <c r="H579" s="16"/>
      <c r="I579" s="180"/>
      <c r="J579" s="16"/>
      <c r="K579" s="16"/>
      <c r="L579" s="15"/>
      <c r="M579" s="15"/>
      <c r="N579" s="15"/>
      <c r="O579" s="15"/>
      <c r="P579" s="15"/>
      <c r="Q579" s="15"/>
      <c r="R579" s="179" t="str">
        <f t="shared" si="23"/>
        <v/>
      </c>
      <c r="S579" s="179" t="str">
        <f t="shared" si="22"/>
        <v/>
      </c>
    </row>
    <row r="580" spans="1:19">
      <c r="A580" s="178" t="str">
        <f t="shared" si="21"/>
        <v/>
      </c>
      <c r="B580" s="16"/>
      <c r="C580" s="16"/>
      <c r="D580" s="16"/>
      <c r="E580" s="16"/>
      <c r="F580" s="16"/>
      <c r="G580" s="16"/>
      <c r="H580" s="16"/>
      <c r="I580" s="180"/>
      <c r="J580" s="16"/>
      <c r="K580" s="16"/>
      <c r="L580" s="15"/>
      <c r="M580" s="15"/>
      <c r="N580" s="15"/>
      <c r="O580" s="15"/>
      <c r="P580" s="15"/>
      <c r="Q580" s="15"/>
      <c r="R580" s="179" t="str">
        <f t="shared" si="23"/>
        <v/>
      </c>
      <c r="S580" s="179" t="str">
        <f t="shared" si="22"/>
        <v/>
      </c>
    </row>
    <row r="581" spans="1:19">
      <c r="A581" s="178" t="str">
        <f t="shared" si="21"/>
        <v/>
      </c>
      <c r="B581" s="16"/>
      <c r="C581" s="16"/>
      <c r="D581" s="16"/>
      <c r="E581" s="16"/>
      <c r="F581" s="16"/>
      <c r="G581" s="16"/>
      <c r="H581" s="16"/>
      <c r="I581" s="180"/>
      <c r="J581" s="16"/>
      <c r="K581" s="16"/>
      <c r="L581" s="15"/>
      <c r="M581" s="15"/>
      <c r="N581" s="15"/>
      <c r="O581" s="15"/>
      <c r="P581" s="15"/>
      <c r="Q581" s="15"/>
      <c r="R581" s="179" t="str">
        <f t="shared" si="23"/>
        <v/>
      </c>
      <c r="S581" s="179" t="str">
        <f t="shared" si="22"/>
        <v/>
      </c>
    </row>
    <row r="582" spans="1:19">
      <c r="A582" s="178" t="str">
        <f t="shared" ref="A582:A645" si="24">IF(D582&lt;&gt;"",ROW()-5,"")</f>
        <v/>
      </c>
      <c r="B582" s="16"/>
      <c r="C582" s="16"/>
      <c r="D582" s="16"/>
      <c r="E582" s="16"/>
      <c r="F582" s="16"/>
      <c r="G582" s="16"/>
      <c r="H582" s="16"/>
      <c r="I582" s="180"/>
      <c r="J582" s="16"/>
      <c r="K582" s="16"/>
      <c r="L582" s="15"/>
      <c r="M582" s="15"/>
      <c r="N582" s="15"/>
      <c r="O582" s="15"/>
      <c r="P582" s="15"/>
      <c r="Q582" s="15"/>
      <c r="R582" s="179" t="str">
        <f t="shared" si="23"/>
        <v/>
      </c>
      <c r="S582" s="179" t="str">
        <f t="shared" ref="S582:S645" si="25">IF(D582="","",SUM(L582:P582))</f>
        <v/>
      </c>
    </row>
    <row r="583" spans="1:19">
      <c r="A583" s="178" t="str">
        <f t="shared" si="24"/>
        <v/>
      </c>
      <c r="B583" s="16"/>
      <c r="C583" s="16"/>
      <c r="D583" s="16"/>
      <c r="E583" s="16"/>
      <c r="F583" s="16"/>
      <c r="G583" s="16"/>
      <c r="H583" s="16"/>
      <c r="I583" s="180"/>
      <c r="J583" s="16"/>
      <c r="K583" s="16"/>
      <c r="L583" s="15"/>
      <c r="M583" s="15"/>
      <c r="N583" s="15"/>
      <c r="O583" s="15"/>
      <c r="P583" s="15"/>
      <c r="Q583" s="15"/>
      <c r="R583" s="179" t="str">
        <f t="shared" si="23"/>
        <v/>
      </c>
      <c r="S583" s="179" t="str">
        <f t="shared" si="25"/>
        <v/>
      </c>
    </row>
    <row r="584" spans="1:19">
      <c r="A584" s="178" t="str">
        <f t="shared" si="24"/>
        <v/>
      </c>
      <c r="B584" s="16"/>
      <c r="C584" s="16"/>
      <c r="D584" s="16"/>
      <c r="E584" s="16"/>
      <c r="F584" s="16"/>
      <c r="G584" s="16"/>
      <c r="H584" s="16"/>
      <c r="I584" s="180"/>
      <c r="J584" s="16"/>
      <c r="K584" s="16"/>
      <c r="L584" s="15"/>
      <c r="M584" s="15"/>
      <c r="N584" s="15"/>
      <c r="O584" s="15"/>
      <c r="P584" s="15"/>
      <c r="Q584" s="15"/>
      <c r="R584" s="179" t="str">
        <f t="shared" si="23"/>
        <v/>
      </c>
      <c r="S584" s="179" t="str">
        <f t="shared" si="25"/>
        <v/>
      </c>
    </row>
    <row r="585" spans="1:19">
      <c r="A585" s="178" t="str">
        <f t="shared" si="24"/>
        <v/>
      </c>
      <c r="B585" s="16"/>
      <c r="C585" s="16"/>
      <c r="D585" s="16"/>
      <c r="E585" s="16"/>
      <c r="F585" s="16"/>
      <c r="G585" s="16"/>
      <c r="H585" s="16"/>
      <c r="I585" s="180"/>
      <c r="J585" s="16"/>
      <c r="K585" s="16"/>
      <c r="L585" s="15"/>
      <c r="M585" s="15"/>
      <c r="N585" s="15"/>
      <c r="O585" s="15"/>
      <c r="P585" s="15"/>
      <c r="Q585" s="15"/>
      <c r="R585" s="179" t="str">
        <f t="shared" si="23"/>
        <v/>
      </c>
      <c r="S585" s="179" t="str">
        <f t="shared" si="25"/>
        <v/>
      </c>
    </row>
    <row r="586" spans="1:19">
      <c r="A586" s="178" t="str">
        <f t="shared" si="24"/>
        <v/>
      </c>
      <c r="B586" s="16"/>
      <c r="C586" s="16"/>
      <c r="D586" s="16"/>
      <c r="E586" s="16"/>
      <c r="F586" s="16"/>
      <c r="G586" s="16"/>
      <c r="H586" s="16"/>
      <c r="I586" s="180"/>
      <c r="J586" s="16"/>
      <c r="K586" s="16"/>
      <c r="L586" s="15"/>
      <c r="M586" s="15"/>
      <c r="N586" s="15"/>
      <c r="O586" s="15"/>
      <c r="P586" s="15"/>
      <c r="Q586" s="15"/>
      <c r="R586" s="179" t="str">
        <f t="shared" si="23"/>
        <v/>
      </c>
      <c r="S586" s="179" t="str">
        <f t="shared" si="25"/>
        <v/>
      </c>
    </row>
    <row r="587" spans="1:19">
      <c r="A587" s="178" t="str">
        <f t="shared" si="24"/>
        <v/>
      </c>
      <c r="B587" s="16"/>
      <c r="C587" s="16"/>
      <c r="D587" s="16"/>
      <c r="E587" s="16"/>
      <c r="F587" s="16"/>
      <c r="G587" s="16"/>
      <c r="H587" s="16"/>
      <c r="I587" s="180"/>
      <c r="J587" s="16"/>
      <c r="K587" s="16"/>
      <c r="L587" s="15"/>
      <c r="M587" s="15"/>
      <c r="N587" s="15"/>
      <c r="O587" s="15"/>
      <c r="P587" s="15"/>
      <c r="Q587" s="15"/>
      <c r="R587" s="179" t="str">
        <f t="shared" ref="R587:R650" si="26">IF(D587="","",SUM(J587:K587))</f>
        <v/>
      </c>
      <c r="S587" s="179" t="str">
        <f t="shared" si="25"/>
        <v/>
      </c>
    </row>
    <row r="588" spans="1:19">
      <c r="A588" s="178" t="str">
        <f t="shared" si="24"/>
        <v/>
      </c>
      <c r="B588" s="16"/>
      <c r="C588" s="16"/>
      <c r="D588" s="16"/>
      <c r="E588" s="16"/>
      <c r="F588" s="16"/>
      <c r="G588" s="16"/>
      <c r="H588" s="16"/>
      <c r="I588" s="180"/>
      <c r="J588" s="16"/>
      <c r="K588" s="16"/>
      <c r="L588" s="15"/>
      <c r="M588" s="15"/>
      <c r="N588" s="15"/>
      <c r="O588" s="15"/>
      <c r="P588" s="15"/>
      <c r="Q588" s="15"/>
      <c r="R588" s="179" t="str">
        <f t="shared" si="26"/>
        <v/>
      </c>
      <c r="S588" s="179" t="str">
        <f t="shared" si="25"/>
        <v/>
      </c>
    </row>
    <row r="589" spans="1:19">
      <c r="A589" s="178" t="str">
        <f t="shared" si="24"/>
        <v/>
      </c>
      <c r="B589" s="16"/>
      <c r="C589" s="16"/>
      <c r="D589" s="16"/>
      <c r="E589" s="16"/>
      <c r="F589" s="16"/>
      <c r="G589" s="16"/>
      <c r="H589" s="16"/>
      <c r="I589" s="180"/>
      <c r="J589" s="16"/>
      <c r="K589" s="16"/>
      <c r="L589" s="15"/>
      <c r="M589" s="15"/>
      <c r="N589" s="15"/>
      <c r="O589" s="15"/>
      <c r="P589" s="15"/>
      <c r="Q589" s="15"/>
      <c r="R589" s="179" t="str">
        <f t="shared" si="26"/>
        <v/>
      </c>
      <c r="S589" s="179" t="str">
        <f t="shared" si="25"/>
        <v/>
      </c>
    </row>
    <row r="590" spans="1:19">
      <c r="A590" s="178" t="str">
        <f t="shared" si="24"/>
        <v/>
      </c>
      <c r="B590" s="16"/>
      <c r="C590" s="16"/>
      <c r="D590" s="16"/>
      <c r="E590" s="16"/>
      <c r="F590" s="16"/>
      <c r="G590" s="16"/>
      <c r="H590" s="16"/>
      <c r="I590" s="180"/>
      <c r="J590" s="16"/>
      <c r="K590" s="16"/>
      <c r="L590" s="15"/>
      <c r="M590" s="15"/>
      <c r="N590" s="15"/>
      <c r="O590" s="15"/>
      <c r="P590" s="15"/>
      <c r="Q590" s="15"/>
      <c r="R590" s="179" t="str">
        <f t="shared" si="26"/>
        <v/>
      </c>
      <c r="S590" s="179" t="str">
        <f t="shared" si="25"/>
        <v/>
      </c>
    </row>
    <row r="591" spans="1:19">
      <c r="A591" s="178" t="str">
        <f t="shared" si="24"/>
        <v/>
      </c>
      <c r="B591" s="16"/>
      <c r="C591" s="16"/>
      <c r="D591" s="16"/>
      <c r="E591" s="16"/>
      <c r="F591" s="16"/>
      <c r="G591" s="16"/>
      <c r="H591" s="16"/>
      <c r="I591" s="180"/>
      <c r="J591" s="16"/>
      <c r="K591" s="16"/>
      <c r="L591" s="15"/>
      <c r="M591" s="15"/>
      <c r="N591" s="15"/>
      <c r="O591" s="15"/>
      <c r="P591" s="15"/>
      <c r="Q591" s="15"/>
      <c r="R591" s="179" t="str">
        <f t="shared" si="26"/>
        <v/>
      </c>
      <c r="S591" s="179" t="str">
        <f t="shared" si="25"/>
        <v/>
      </c>
    </row>
    <row r="592" spans="1:19">
      <c r="A592" s="178" t="str">
        <f t="shared" si="24"/>
        <v/>
      </c>
      <c r="B592" s="16"/>
      <c r="C592" s="16"/>
      <c r="D592" s="16"/>
      <c r="E592" s="16"/>
      <c r="F592" s="16"/>
      <c r="G592" s="16"/>
      <c r="H592" s="16"/>
      <c r="I592" s="180"/>
      <c r="J592" s="16"/>
      <c r="K592" s="16"/>
      <c r="L592" s="15"/>
      <c r="M592" s="15"/>
      <c r="N592" s="15"/>
      <c r="O592" s="15"/>
      <c r="P592" s="15"/>
      <c r="Q592" s="15"/>
      <c r="R592" s="179" t="str">
        <f t="shared" si="26"/>
        <v/>
      </c>
      <c r="S592" s="179" t="str">
        <f t="shared" si="25"/>
        <v/>
      </c>
    </row>
    <row r="593" spans="1:19">
      <c r="A593" s="178" t="str">
        <f t="shared" si="24"/>
        <v/>
      </c>
      <c r="B593" s="16"/>
      <c r="C593" s="16"/>
      <c r="D593" s="16"/>
      <c r="E593" s="16"/>
      <c r="F593" s="16"/>
      <c r="G593" s="16"/>
      <c r="H593" s="16"/>
      <c r="I593" s="180"/>
      <c r="J593" s="16"/>
      <c r="K593" s="16"/>
      <c r="L593" s="15"/>
      <c r="M593" s="15"/>
      <c r="N593" s="15"/>
      <c r="O593" s="15"/>
      <c r="P593" s="15"/>
      <c r="Q593" s="15"/>
      <c r="R593" s="179" t="str">
        <f t="shared" si="26"/>
        <v/>
      </c>
      <c r="S593" s="179" t="str">
        <f t="shared" si="25"/>
        <v/>
      </c>
    </row>
    <row r="594" spans="1:19">
      <c r="A594" s="178" t="str">
        <f t="shared" si="24"/>
        <v/>
      </c>
      <c r="B594" s="16"/>
      <c r="C594" s="16"/>
      <c r="D594" s="16"/>
      <c r="E594" s="16"/>
      <c r="F594" s="16"/>
      <c r="G594" s="16"/>
      <c r="H594" s="16"/>
      <c r="I594" s="180"/>
      <c r="J594" s="16"/>
      <c r="K594" s="16"/>
      <c r="L594" s="15"/>
      <c r="M594" s="15"/>
      <c r="N594" s="15"/>
      <c r="O594" s="15"/>
      <c r="P594" s="15"/>
      <c r="Q594" s="15"/>
      <c r="R594" s="179" t="str">
        <f t="shared" si="26"/>
        <v/>
      </c>
      <c r="S594" s="179" t="str">
        <f t="shared" si="25"/>
        <v/>
      </c>
    </row>
    <row r="595" spans="1:19">
      <c r="A595" s="178" t="str">
        <f t="shared" si="24"/>
        <v/>
      </c>
      <c r="B595" s="16"/>
      <c r="C595" s="16"/>
      <c r="D595" s="16"/>
      <c r="E595" s="16"/>
      <c r="F595" s="16"/>
      <c r="G595" s="16"/>
      <c r="H595" s="16"/>
      <c r="I595" s="180"/>
      <c r="J595" s="16"/>
      <c r="K595" s="16"/>
      <c r="L595" s="15"/>
      <c r="M595" s="15"/>
      <c r="N595" s="15"/>
      <c r="O595" s="15"/>
      <c r="P595" s="15"/>
      <c r="Q595" s="15"/>
      <c r="R595" s="179" t="str">
        <f t="shared" si="26"/>
        <v/>
      </c>
      <c r="S595" s="179" t="str">
        <f t="shared" si="25"/>
        <v/>
      </c>
    </row>
    <row r="596" spans="1:19">
      <c r="A596" s="178" t="str">
        <f t="shared" si="24"/>
        <v/>
      </c>
      <c r="B596" s="16"/>
      <c r="C596" s="16"/>
      <c r="D596" s="16"/>
      <c r="E596" s="16"/>
      <c r="F596" s="16"/>
      <c r="G596" s="16"/>
      <c r="H596" s="16"/>
      <c r="I596" s="180"/>
      <c r="J596" s="16"/>
      <c r="K596" s="16"/>
      <c r="L596" s="15"/>
      <c r="M596" s="15"/>
      <c r="N596" s="15"/>
      <c r="O596" s="15"/>
      <c r="P596" s="15"/>
      <c r="Q596" s="15"/>
      <c r="R596" s="179" t="str">
        <f t="shared" si="26"/>
        <v/>
      </c>
      <c r="S596" s="179" t="str">
        <f t="shared" si="25"/>
        <v/>
      </c>
    </row>
    <row r="597" spans="1:19">
      <c r="A597" s="178" t="str">
        <f t="shared" si="24"/>
        <v/>
      </c>
      <c r="B597" s="16"/>
      <c r="C597" s="16"/>
      <c r="D597" s="16"/>
      <c r="E597" s="16"/>
      <c r="F597" s="16"/>
      <c r="G597" s="16"/>
      <c r="H597" s="16"/>
      <c r="I597" s="180"/>
      <c r="J597" s="16"/>
      <c r="K597" s="16"/>
      <c r="L597" s="15"/>
      <c r="M597" s="15"/>
      <c r="N597" s="15"/>
      <c r="O597" s="15"/>
      <c r="P597" s="15"/>
      <c r="Q597" s="15"/>
      <c r="R597" s="179" t="str">
        <f t="shared" si="26"/>
        <v/>
      </c>
      <c r="S597" s="179" t="str">
        <f t="shared" si="25"/>
        <v/>
      </c>
    </row>
    <row r="598" spans="1:19">
      <c r="A598" s="178" t="str">
        <f t="shared" si="24"/>
        <v/>
      </c>
      <c r="B598" s="16"/>
      <c r="C598" s="16"/>
      <c r="D598" s="16"/>
      <c r="E598" s="16"/>
      <c r="F598" s="16"/>
      <c r="G598" s="16"/>
      <c r="H598" s="16"/>
      <c r="I598" s="180"/>
      <c r="J598" s="16"/>
      <c r="K598" s="16"/>
      <c r="L598" s="15"/>
      <c r="M598" s="15"/>
      <c r="N598" s="15"/>
      <c r="O598" s="15"/>
      <c r="P598" s="15"/>
      <c r="Q598" s="15"/>
      <c r="R598" s="179" t="str">
        <f t="shared" si="26"/>
        <v/>
      </c>
      <c r="S598" s="179" t="str">
        <f t="shared" si="25"/>
        <v/>
      </c>
    </row>
    <row r="599" spans="1:19">
      <c r="A599" s="178" t="str">
        <f t="shared" si="24"/>
        <v/>
      </c>
      <c r="B599" s="16"/>
      <c r="C599" s="16"/>
      <c r="D599" s="16"/>
      <c r="E599" s="16"/>
      <c r="F599" s="16"/>
      <c r="G599" s="16"/>
      <c r="H599" s="16"/>
      <c r="I599" s="180"/>
      <c r="J599" s="16"/>
      <c r="K599" s="16"/>
      <c r="L599" s="15"/>
      <c r="M599" s="15"/>
      <c r="N599" s="15"/>
      <c r="O599" s="15"/>
      <c r="P599" s="15"/>
      <c r="Q599" s="15"/>
      <c r="R599" s="179" t="str">
        <f t="shared" si="26"/>
        <v/>
      </c>
      <c r="S599" s="179" t="str">
        <f t="shared" si="25"/>
        <v/>
      </c>
    </row>
    <row r="600" spans="1:19">
      <c r="A600" s="178" t="str">
        <f t="shared" si="24"/>
        <v/>
      </c>
      <c r="B600" s="16"/>
      <c r="C600" s="16"/>
      <c r="D600" s="16"/>
      <c r="E600" s="16"/>
      <c r="F600" s="16"/>
      <c r="G600" s="16"/>
      <c r="H600" s="16"/>
      <c r="I600" s="180"/>
      <c r="J600" s="16"/>
      <c r="K600" s="16"/>
      <c r="L600" s="15"/>
      <c r="M600" s="15"/>
      <c r="N600" s="15"/>
      <c r="O600" s="15"/>
      <c r="P600" s="15"/>
      <c r="Q600" s="15"/>
      <c r="R600" s="179" t="str">
        <f t="shared" si="26"/>
        <v/>
      </c>
      <c r="S600" s="179" t="str">
        <f t="shared" si="25"/>
        <v/>
      </c>
    </row>
    <row r="601" spans="1:19">
      <c r="A601" s="178" t="str">
        <f t="shared" si="24"/>
        <v/>
      </c>
      <c r="B601" s="16"/>
      <c r="C601" s="16"/>
      <c r="D601" s="16"/>
      <c r="E601" s="16"/>
      <c r="F601" s="16"/>
      <c r="G601" s="16"/>
      <c r="H601" s="16"/>
      <c r="I601" s="180"/>
      <c r="J601" s="16"/>
      <c r="K601" s="16"/>
      <c r="L601" s="15"/>
      <c r="M601" s="15"/>
      <c r="N601" s="15"/>
      <c r="O601" s="15"/>
      <c r="P601" s="15"/>
      <c r="Q601" s="15"/>
      <c r="R601" s="179" t="str">
        <f t="shared" si="26"/>
        <v/>
      </c>
      <c r="S601" s="179" t="str">
        <f t="shared" si="25"/>
        <v/>
      </c>
    </row>
    <row r="602" spans="1:19">
      <c r="A602" s="178" t="str">
        <f t="shared" si="24"/>
        <v/>
      </c>
      <c r="B602" s="16"/>
      <c r="C602" s="16"/>
      <c r="D602" s="16"/>
      <c r="E602" s="16"/>
      <c r="F602" s="16"/>
      <c r="G602" s="16"/>
      <c r="H602" s="16"/>
      <c r="I602" s="180"/>
      <c r="J602" s="16"/>
      <c r="K602" s="16"/>
      <c r="L602" s="15"/>
      <c r="M602" s="15"/>
      <c r="N602" s="15"/>
      <c r="O602" s="15"/>
      <c r="P602" s="15"/>
      <c r="Q602" s="15"/>
      <c r="R602" s="179" t="str">
        <f t="shared" si="26"/>
        <v/>
      </c>
      <c r="S602" s="179" t="str">
        <f t="shared" si="25"/>
        <v/>
      </c>
    </row>
    <row r="603" spans="1:19">
      <c r="A603" s="178" t="str">
        <f t="shared" si="24"/>
        <v/>
      </c>
      <c r="B603" s="16"/>
      <c r="C603" s="16"/>
      <c r="D603" s="16"/>
      <c r="E603" s="16"/>
      <c r="F603" s="16"/>
      <c r="G603" s="16"/>
      <c r="H603" s="16"/>
      <c r="I603" s="180"/>
      <c r="J603" s="16"/>
      <c r="K603" s="16"/>
      <c r="L603" s="15"/>
      <c r="M603" s="15"/>
      <c r="N603" s="15"/>
      <c r="O603" s="15"/>
      <c r="P603" s="15"/>
      <c r="Q603" s="15"/>
      <c r="R603" s="179" t="str">
        <f t="shared" si="26"/>
        <v/>
      </c>
      <c r="S603" s="179" t="str">
        <f t="shared" si="25"/>
        <v/>
      </c>
    </row>
    <row r="604" spans="1:19">
      <c r="A604" s="178" t="str">
        <f t="shared" si="24"/>
        <v/>
      </c>
      <c r="B604" s="16"/>
      <c r="C604" s="16"/>
      <c r="D604" s="16"/>
      <c r="E604" s="16"/>
      <c r="F604" s="16"/>
      <c r="G604" s="16"/>
      <c r="H604" s="16"/>
      <c r="I604" s="180"/>
      <c r="J604" s="16"/>
      <c r="K604" s="16"/>
      <c r="L604" s="15"/>
      <c r="M604" s="15"/>
      <c r="N604" s="15"/>
      <c r="O604" s="15"/>
      <c r="P604" s="15"/>
      <c r="Q604" s="15"/>
      <c r="R604" s="179" t="str">
        <f t="shared" si="26"/>
        <v/>
      </c>
      <c r="S604" s="179" t="str">
        <f t="shared" si="25"/>
        <v/>
      </c>
    </row>
    <row r="605" spans="1:19">
      <c r="A605" s="178" t="str">
        <f t="shared" si="24"/>
        <v/>
      </c>
      <c r="B605" s="16"/>
      <c r="C605" s="16"/>
      <c r="D605" s="16"/>
      <c r="E605" s="16"/>
      <c r="F605" s="16"/>
      <c r="G605" s="16"/>
      <c r="H605" s="16"/>
      <c r="I605" s="180"/>
      <c r="J605" s="16"/>
      <c r="K605" s="16"/>
      <c r="L605" s="15"/>
      <c r="M605" s="15"/>
      <c r="N605" s="15"/>
      <c r="O605" s="15"/>
      <c r="P605" s="15"/>
      <c r="Q605" s="15"/>
      <c r="R605" s="179" t="str">
        <f t="shared" si="26"/>
        <v/>
      </c>
      <c r="S605" s="179" t="str">
        <f t="shared" si="25"/>
        <v/>
      </c>
    </row>
    <row r="606" spans="1:19">
      <c r="A606" s="178" t="str">
        <f t="shared" si="24"/>
        <v/>
      </c>
      <c r="B606" s="16"/>
      <c r="C606" s="16"/>
      <c r="D606" s="16"/>
      <c r="E606" s="16"/>
      <c r="F606" s="16"/>
      <c r="G606" s="16"/>
      <c r="H606" s="16"/>
      <c r="I606" s="180"/>
      <c r="J606" s="16"/>
      <c r="K606" s="16"/>
      <c r="L606" s="15"/>
      <c r="M606" s="15"/>
      <c r="N606" s="15"/>
      <c r="O606" s="15"/>
      <c r="P606" s="15"/>
      <c r="Q606" s="15"/>
      <c r="R606" s="179" t="str">
        <f t="shared" si="26"/>
        <v/>
      </c>
      <c r="S606" s="179" t="str">
        <f t="shared" si="25"/>
        <v/>
      </c>
    </row>
    <row r="607" spans="1:19">
      <c r="A607" s="178" t="str">
        <f t="shared" si="24"/>
        <v/>
      </c>
      <c r="B607" s="16"/>
      <c r="C607" s="16"/>
      <c r="D607" s="16"/>
      <c r="E607" s="16"/>
      <c r="F607" s="16"/>
      <c r="G607" s="16"/>
      <c r="H607" s="16"/>
      <c r="I607" s="180"/>
      <c r="J607" s="16"/>
      <c r="K607" s="16"/>
      <c r="L607" s="15"/>
      <c r="M607" s="15"/>
      <c r="N607" s="15"/>
      <c r="O607" s="15"/>
      <c r="P607" s="15"/>
      <c r="Q607" s="15"/>
      <c r="R607" s="179" t="str">
        <f t="shared" si="26"/>
        <v/>
      </c>
      <c r="S607" s="179" t="str">
        <f t="shared" si="25"/>
        <v/>
      </c>
    </row>
    <row r="608" spans="1:19">
      <c r="A608" s="178" t="str">
        <f t="shared" si="24"/>
        <v/>
      </c>
      <c r="B608" s="16"/>
      <c r="C608" s="16"/>
      <c r="D608" s="16"/>
      <c r="E608" s="16"/>
      <c r="F608" s="16"/>
      <c r="G608" s="16"/>
      <c r="H608" s="16"/>
      <c r="I608" s="180"/>
      <c r="J608" s="16"/>
      <c r="K608" s="16"/>
      <c r="L608" s="15"/>
      <c r="M608" s="15"/>
      <c r="N608" s="15"/>
      <c r="O608" s="15"/>
      <c r="P608" s="15"/>
      <c r="Q608" s="15"/>
      <c r="R608" s="179" t="str">
        <f t="shared" si="26"/>
        <v/>
      </c>
      <c r="S608" s="179" t="str">
        <f t="shared" si="25"/>
        <v/>
      </c>
    </row>
    <row r="609" spans="1:19">
      <c r="A609" s="178" t="str">
        <f t="shared" si="24"/>
        <v/>
      </c>
      <c r="B609" s="16"/>
      <c r="C609" s="16"/>
      <c r="D609" s="16"/>
      <c r="E609" s="16"/>
      <c r="F609" s="16"/>
      <c r="G609" s="16"/>
      <c r="H609" s="16"/>
      <c r="I609" s="180"/>
      <c r="J609" s="16"/>
      <c r="K609" s="16"/>
      <c r="L609" s="15"/>
      <c r="M609" s="15"/>
      <c r="N609" s="15"/>
      <c r="O609" s="15"/>
      <c r="P609" s="15"/>
      <c r="Q609" s="15"/>
      <c r="R609" s="179" t="str">
        <f t="shared" si="26"/>
        <v/>
      </c>
      <c r="S609" s="179" t="str">
        <f t="shared" si="25"/>
        <v/>
      </c>
    </row>
    <row r="610" spans="1:19">
      <c r="A610" s="178" t="str">
        <f t="shared" si="24"/>
        <v/>
      </c>
      <c r="B610" s="16"/>
      <c r="C610" s="16"/>
      <c r="D610" s="16"/>
      <c r="E610" s="16"/>
      <c r="F610" s="16"/>
      <c r="G610" s="16"/>
      <c r="H610" s="16"/>
      <c r="I610" s="180"/>
      <c r="J610" s="16"/>
      <c r="K610" s="16"/>
      <c r="L610" s="15"/>
      <c r="M610" s="15"/>
      <c r="N610" s="15"/>
      <c r="O610" s="15"/>
      <c r="P610" s="15"/>
      <c r="Q610" s="15"/>
      <c r="R610" s="179" t="str">
        <f t="shared" si="26"/>
        <v/>
      </c>
      <c r="S610" s="179" t="str">
        <f t="shared" si="25"/>
        <v/>
      </c>
    </row>
    <row r="611" spans="1:19">
      <c r="A611" s="178" t="str">
        <f t="shared" si="24"/>
        <v/>
      </c>
      <c r="B611" s="16"/>
      <c r="C611" s="16"/>
      <c r="D611" s="16"/>
      <c r="E611" s="16"/>
      <c r="F611" s="16"/>
      <c r="G611" s="16"/>
      <c r="H611" s="16"/>
      <c r="I611" s="180"/>
      <c r="J611" s="16"/>
      <c r="K611" s="16"/>
      <c r="L611" s="15"/>
      <c r="M611" s="15"/>
      <c r="N611" s="15"/>
      <c r="O611" s="15"/>
      <c r="P611" s="15"/>
      <c r="Q611" s="15"/>
      <c r="R611" s="179" t="str">
        <f t="shared" si="26"/>
        <v/>
      </c>
      <c r="S611" s="179" t="str">
        <f t="shared" si="25"/>
        <v/>
      </c>
    </row>
    <row r="612" spans="1:19">
      <c r="A612" s="178" t="str">
        <f t="shared" si="24"/>
        <v/>
      </c>
      <c r="B612" s="16"/>
      <c r="C612" s="16"/>
      <c r="D612" s="16"/>
      <c r="E612" s="16"/>
      <c r="F612" s="16"/>
      <c r="G612" s="16"/>
      <c r="H612" s="16"/>
      <c r="I612" s="180"/>
      <c r="J612" s="16"/>
      <c r="K612" s="16"/>
      <c r="L612" s="15"/>
      <c r="M612" s="15"/>
      <c r="N612" s="15"/>
      <c r="O612" s="15"/>
      <c r="P612" s="15"/>
      <c r="Q612" s="15"/>
      <c r="R612" s="179" t="str">
        <f t="shared" si="26"/>
        <v/>
      </c>
      <c r="S612" s="179" t="str">
        <f t="shared" si="25"/>
        <v/>
      </c>
    </row>
    <row r="613" spans="1:19">
      <c r="A613" s="178" t="str">
        <f t="shared" si="24"/>
        <v/>
      </c>
      <c r="B613" s="16"/>
      <c r="C613" s="16"/>
      <c r="D613" s="16"/>
      <c r="E613" s="16"/>
      <c r="F613" s="16"/>
      <c r="G613" s="16"/>
      <c r="H613" s="16"/>
      <c r="I613" s="180"/>
      <c r="J613" s="16"/>
      <c r="K613" s="16"/>
      <c r="L613" s="15"/>
      <c r="M613" s="15"/>
      <c r="N613" s="15"/>
      <c r="O613" s="15"/>
      <c r="P613" s="15"/>
      <c r="Q613" s="15"/>
      <c r="R613" s="179" t="str">
        <f t="shared" si="26"/>
        <v/>
      </c>
      <c r="S613" s="179" t="str">
        <f t="shared" si="25"/>
        <v/>
      </c>
    </row>
    <row r="614" spans="1:19">
      <c r="A614" s="178" t="str">
        <f t="shared" si="24"/>
        <v/>
      </c>
      <c r="B614" s="16"/>
      <c r="C614" s="16"/>
      <c r="D614" s="16"/>
      <c r="E614" s="16"/>
      <c r="F614" s="16"/>
      <c r="G614" s="16"/>
      <c r="H614" s="16"/>
      <c r="I614" s="180"/>
      <c r="J614" s="16"/>
      <c r="K614" s="16"/>
      <c r="L614" s="15"/>
      <c r="M614" s="15"/>
      <c r="N614" s="15"/>
      <c r="O614" s="15"/>
      <c r="P614" s="15"/>
      <c r="Q614" s="15"/>
      <c r="R614" s="179" t="str">
        <f t="shared" si="26"/>
        <v/>
      </c>
      <c r="S614" s="179" t="str">
        <f t="shared" si="25"/>
        <v/>
      </c>
    </row>
    <row r="615" spans="1:19">
      <c r="A615" s="178" t="str">
        <f t="shared" si="24"/>
        <v/>
      </c>
      <c r="B615" s="16"/>
      <c r="C615" s="16"/>
      <c r="D615" s="16"/>
      <c r="E615" s="16"/>
      <c r="F615" s="16"/>
      <c r="G615" s="16"/>
      <c r="H615" s="16"/>
      <c r="I615" s="180"/>
      <c r="J615" s="16"/>
      <c r="K615" s="16"/>
      <c r="L615" s="15"/>
      <c r="M615" s="15"/>
      <c r="N615" s="15"/>
      <c r="O615" s="15"/>
      <c r="P615" s="15"/>
      <c r="Q615" s="15"/>
      <c r="R615" s="179" t="str">
        <f t="shared" si="26"/>
        <v/>
      </c>
      <c r="S615" s="179" t="str">
        <f t="shared" si="25"/>
        <v/>
      </c>
    </row>
    <row r="616" spans="1:19">
      <c r="A616" s="178" t="str">
        <f t="shared" si="24"/>
        <v/>
      </c>
      <c r="B616" s="16"/>
      <c r="C616" s="16"/>
      <c r="D616" s="16"/>
      <c r="E616" s="16"/>
      <c r="F616" s="16"/>
      <c r="G616" s="16"/>
      <c r="H616" s="16"/>
      <c r="I616" s="180"/>
      <c r="J616" s="16"/>
      <c r="K616" s="16"/>
      <c r="L616" s="15"/>
      <c r="M616" s="15"/>
      <c r="N616" s="15"/>
      <c r="O616" s="15"/>
      <c r="P616" s="15"/>
      <c r="Q616" s="15"/>
      <c r="R616" s="179" t="str">
        <f t="shared" si="26"/>
        <v/>
      </c>
      <c r="S616" s="179" t="str">
        <f t="shared" si="25"/>
        <v/>
      </c>
    </row>
    <row r="617" spans="1:19">
      <c r="A617" s="178" t="str">
        <f t="shared" si="24"/>
        <v/>
      </c>
      <c r="B617" s="16"/>
      <c r="C617" s="16"/>
      <c r="D617" s="16"/>
      <c r="E617" s="16"/>
      <c r="F617" s="16"/>
      <c r="G617" s="16"/>
      <c r="H617" s="16"/>
      <c r="I617" s="180"/>
      <c r="J617" s="16"/>
      <c r="K617" s="16"/>
      <c r="L617" s="15"/>
      <c r="M617" s="15"/>
      <c r="N617" s="15"/>
      <c r="O617" s="15"/>
      <c r="P617" s="15"/>
      <c r="Q617" s="15"/>
      <c r="R617" s="179" t="str">
        <f t="shared" si="26"/>
        <v/>
      </c>
      <c r="S617" s="179" t="str">
        <f t="shared" si="25"/>
        <v/>
      </c>
    </row>
    <row r="618" spans="1:19">
      <c r="A618" s="178" t="str">
        <f t="shared" si="24"/>
        <v/>
      </c>
      <c r="B618" s="16"/>
      <c r="C618" s="16"/>
      <c r="D618" s="16"/>
      <c r="E618" s="16"/>
      <c r="F618" s="16"/>
      <c r="G618" s="16"/>
      <c r="H618" s="16"/>
      <c r="I618" s="180"/>
      <c r="J618" s="16"/>
      <c r="K618" s="16"/>
      <c r="L618" s="15"/>
      <c r="M618" s="15"/>
      <c r="N618" s="15"/>
      <c r="O618" s="15"/>
      <c r="P618" s="15"/>
      <c r="Q618" s="15"/>
      <c r="R618" s="179" t="str">
        <f t="shared" si="26"/>
        <v/>
      </c>
      <c r="S618" s="179" t="str">
        <f t="shared" si="25"/>
        <v/>
      </c>
    </row>
    <row r="619" spans="1:19">
      <c r="A619" s="178" t="str">
        <f t="shared" si="24"/>
        <v/>
      </c>
      <c r="B619" s="16"/>
      <c r="C619" s="16"/>
      <c r="D619" s="16"/>
      <c r="E619" s="16"/>
      <c r="F619" s="16"/>
      <c r="G619" s="16"/>
      <c r="H619" s="16"/>
      <c r="I619" s="180"/>
      <c r="J619" s="16"/>
      <c r="K619" s="16"/>
      <c r="L619" s="15"/>
      <c r="M619" s="15"/>
      <c r="N619" s="15"/>
      <c r="O619" s="15"/>
      <c r="P619" s="15"/>
      <c r="Q619" s="15"/>
      <c r="R619" s="179" t="str">
        <f t="shared" si="26"/>
        <v/>
      </c>
      <c r="S619" s="179" t="str">
        <f t="shared" si="25"/>
        <v/>
      </c>
    </row>
    <row r="620" spans="1:19">
      <c r="A620" s="178" t="str">
        <f t="shared" si="24"/>
        <v/>
      </c>
      <c r="B620" s="16"/>
      <c r="C620" s="16"/>
      <c r="D620" s="16"/>
      <c r="E620" s="16"/>
      <c r="F620" s="16"/>
      <c r="G620" s="16"/>
      <c r="H620" s="16"/>
      <c r="I620" s="180"/>
      <c r="J620" s="16"/>
      <c r="K620" s="16"/>
      <c r="L620" s="15"/>
      <c r="M620" s="15"/>
      <c r="N620" s="15"/>
      <c r="O620" s="15"/>
      <c r="P620" s="15"/>
      <c r="Q620" s="15"/>
      <c r="R620" s="179" t="str">
        <f t="shared" si="26"/>
        <v/>
      </c>
      <c r="S620" s="179" t="str">
        <f t="shared" si="25"/>
        <v/>
      </c>
    </row>
    <row r="621" spans="1:19">
      <c r="A621" s="178" t="str">
        <f t="shared" si="24"/>
        <v/>
      </c>
      <c r="B621" s="16"/>
      <c r="C621" s="16"/>
      <c r="D621" s="16"/>
      <c r="E621" s="16"/>
      <c r="F621" s="16"/>
      <c r="G621" s="16"/>
      <c r="H621" s="16"/>
      <c r="I621" s="180"/>
      <c r="J621" s="16"/>
      <c r="K621" s="16"/>
      <c r="L621" s="15"/>
      <c r="M621" s="15"/>
      <c r="N621" s="15"/>
      <c r="O621" s="15"/>
      <c r="P621" s="15"/>
      <c r="Q621" s="15"/>
      <c r="R621" s="179" t="str">
        <f t="shared" si="26"/>
        <v/>
      </c>
      <c r="S621" s="179" t="str">
        <f t="shared" si="25"/>
        <v/>
      </c>
    </row>
    <row r="622" spans="1:19">
      <c r="A622" s="178" t="str">
        <f t="shared" si="24"/>
        <v/>
      </c>
      <c r="B622" s="16"/>
      <c r="C622" s="16"/>
      <c r="D622" s="16"/>
      <c r="E622" s="16"/>
      <c r="F622" s="16"/>
      <c r="G622" s="16"/>
      <c r="H622" s="16"/>
      <c r="I622" s="180"/>
      <c r="J622" s="16"/>
      <c r="K622" s="16"/>
      <c r="L622" s="15"/>
      <c r="M622" s="15"/>
      <c r="N622" s="15"/>
      <c r="O622" s="15"/>
      <c r="P622" s="15"/>
      <c r="Q622" s="15"/>
      <c r="R622" s="179" t="str">
        <f t="shared" si="26"/>
        <v/>
      </c>
      <c r="S622" s="179" t="str">
        <f t="shared" si="25"/>
        <v/>
      </c>
    </row>
    <row r="623" spans="1:19">
      <c r="A623" s="178" t="str">
        <f t="shared" si="24"/>
        <v/>
      </c>
      <c r="B623" s="16"/>
      <c r="C623" s="16"/>
      <c r="D623" s="16"/>
      <c r="E623" s="16"/>
      <c r="F623" s="16"/>
      <c r="G623" s="16"/>
      <c r="H623" s="16"/>
      <c r="I623" s="180"/>
      <c r="J623" s="16"/>
      <c r="K623" s="16"/>
      <c r="L623" s="15"/>
      <c r="M623" s="15"/>
      <c r="N623" s="15"/>
      <c r="O623" s="15"/>
      <c r="P623" s="15"/>
      <c r="Q623" s="15"/>
      <c r="R623" s="179" t="str">
        <f t="shared" si="26"/>
        <v/>
      </c>
      <c r="S623" s="179" t="str">
        <f t="shared" si="25"/>
        <v/>
      </c>
    </row>
    <row r="624" spans="1:19">
      <c r="A624" s="178" t="str">
        <f t="shared" si="24"/>
        <v/>
      </c>
      <c r="B624" s="16"/>
      <c r="C624" s="16"/>
      <c r="D624" s="16"/>
      <c r="E624" s="16"/>
      <c r="F624" s="16"/>
      <c r="G624" s="16"/>
      <c r="H624" s="16"/>
      <c r="I624" s="180"/>
      <c r="J624" s="16"/>
      <c r="K624" s="16"/>
      <c r="L624" s="15"/>
      <c r="M624" s="15"/>
      <c r="N624" s="15"/>
      <c r="O624" s="15"/>
      <c r="P624" s="15"/>
      <c r="Q624" s="15"/>
      <c r="R624" s="179" t="str">
        <f t="shared" si="26"/>
        <v/>
      </c>
      <c r="S624" s="179" t="str">
        <f t="shared" si="25"/>
        <v/>
      </c>
    </row>
    <row r="625" spans="1:19">
      <c r="A625" s="178" t="str">
        <f t="shared" si="24"/>
        <v/>
      </c>
      <c r="B625" s="16"/>
      <c r="C625" s="16"/>
      <c r="D625" s="16"/>
      <c r="E625" s="16"/>
      <c r="F625" s="16"/>
      <c r="G625" s="16"/>
      <c r="H625" s="16"/>
      <c r="I625" s="180"/>
      <c r="J625" s="16"/>
      <c r="K625" s="16"/>
      <c r="L625" s="15"/>
      <c r="M625" s="15"/>
      <c r="N625" s="15"/>
      <c r="O625" s="15"/>
      <c r="P625" s="15"/>
      <c r="Q625" s="15"/>
      <c r="R625" s="179" t="str">
        <f t="shared" si="26"/>
        <v/>
      </c>
      <c r="S625" s="179" t="str">
        <f t="shared" si="25"/>
        <v/>
      </c>
    </row>
    <row r="626" spans="1:19">
      <c r="A626" s="178" t="str">
        <f t="shared" si="24"/>
        <v/>
      </c>
      <c r="B626" s="16"/>
      <c r="C626" s="16"/>
      <c r="D626" s="16"/>
      <c r="E626" s="16"/>
      <c r="F626" s="16"/>
      <c r="G626" s="16"/>
      <c r="H626" s="16"/>
      <c r="I626" s="180"/>
      <c r="J626" s="16"/>
      <c r="K626" s="16"/>
      <c r="L626" s="15"/>
      <c r="M626" s="15"/>
      <c r="N626" s="15"/>
      <c r="O626" s="15"/>
      <c r="P626" s="15"/>
      <c r="Q626" s="15"/>
      <c r="R626" s="179" t="str">
        <f t="shared" si="26"/>
        <v/>
      </c>
      <c r="S626" s="179" t="str">
        <f t="shared" si="25"/>
        <v/>
      </c>
    </row>
    <row r="627" spans="1:19">
      <c r="A627" s="178" t="str">
        <f t="shared" si="24"/>
        <v/>
      </c>
      <c r="B627" s="16"/>
      <c r="C627" s="16"/>
      <c r="D627" s="16"/>
      <c r="E627" s="16"/>
      <c r="F627" s="16"/>
      <c r="G627" s="16"/>
      <c r="H627" s="16"/>
      <c r="I627" s="180"/>
      <c r="J627" s="16"/>
      <c r="K627" s="16"/>
      <c r="L627" s="15"/>
      <c r="M627" s="15"/>
      <c r="N627" s="15"/>
      <c r="O627" s="15"/>
      <c r="P627" s="15"/>
      <c r="Q627" s="15"/>
      <c r="R627" s="179" t="str">
        <f t="shared" si="26"/>
        <v/>
      </c>
      <c r="S627" s="179" t="str">
        <f t="shared" si="25"/>
        <v/>
      </c>
    </row>
    <row r="628" spans="1:19">
      <c r="A628" s="178" t="str">
        <f t="shared" si="24"/>
        <v/>
      </c>
      <c r="B628" s="16"/>
      <c r="C628" s="16"/>
      <c r="D628" s="16"/>
      <c r="E628" s="16"/>
      <c r="F628" s="16"/>
      <c r="G628" s="16"/>
      <c r="H628" s="16"/>
      <c r="I628" s="180"/>
      <c r="J628" s="16"/>
      <c r="K628" s="16"/>
      <c r="L628" s="15"/>
      <c r="M628" s="15"/>
      <c r="N628" s="15"/>
      <c r="O628" s="15"/>
      <c r="P628" s="15"/>
      <c r="Q628" s="15"/>
      <c r="R628" s="179" t="str">
        <f t="shared" si="26"/>
        <v/>
      </c>
      <c r="S628" s="179" t="str">
        <f t="shared" si="25"/>
        <v/>
      </c>
    </row>
    <row r="629" spans="1:19">
      <c r="A629" s="178" t="str">
        <f t="shared" si="24"/>
        <v/>
      </c>
      <c r="B629" s="16"/>
      <c r="C629" s="16"/>
      <c r="D629" s="16"/>
      <c r="E629" s="16"/>
      <c r="F629" s="16"/>
      <c r="G629" s="16"/>
      <c r="H629" s="16"/>
      <c r="I629" s="180"/>
      <c r="J629" s="16"/>
      <c r="K629" s="16"/>
      <c r="L629" s="15"/>
      <c r="M629" s="15"/>
      <c r="N629" s="15"/>
      <c r="O629" s="15"/>
      <c r="P629" s="15"/>
      <c r="Q629" s="15"/>
      <c r="R629" s="179" t="str">
        <f t="shared" si="26"/>
        <v/>
      </c>
      <c r="S629" s="179" t="str">
        <f t="shared" si="25"/>
        <v/>
      </c>
    </row>
    <row r="630" spans="1:19">
      <c r="A630" s="178" t="str">
        <f t="shared" si="24"/>
        <v/>
      </c>
      <c r="B630" s="16"/>
      <c r="C630" s="16"/>
      <c r="D630" s="16"/>
      <c r="E630" s="16"/>
      <c r="F630" s="16"/>
      <c r="G630" s="16"/>
      <c r="H630" s="16"/>
      <c r="I630" s="180"/>
      <c r="J630" s="16"/>
      <c r="K630" s="16"/>
      <c r="L630" s="15"/>
      <c r="M630" s="15"/>
      <c r="N630" s="15"/>
      <c r="O630" s="15"/>
      <c r="P630" s="15"/>
      <c r="Q630" s="15"/>
      <c r="R630" s="179" t="str">
        <f t="shared" si="26"/>
        <v/>
      </c>
      <c r="S630" s="179" t="str">
        <f t="shared" si="25"/>
        <v/>
      </c>
    </row>
    <row r="631" spans="1:19">
      <c r="A631" s="178" t="str">
        <f t="shared" si="24"/>
        <v/>
      </c>
      <c r="B631" s="16"/>
      <c r="C631" s="16"/>
      <c r="D631" s="16"/>
      <c r="E631" s="16"/>
      <c r="F631" s="16"/>
      <c r="G631" s="16"/>
      <c r="H631" s="16"/>
      <c r="I631" s="180"/>
      <c r="J631" s="16"/>
      <c r="K631" s="16"/>
      <c r="L631" s="15"/>
      <c r="M631" s="15"/>
      <c r="N631" s="15"/>
      <c r="O631" s="15"/>
      <c r="P631" s="15"/>
      <c r="Q631" s="15"/>
      <c r="R631" s="179" t="str">
        <f t="shared" si="26"/>
        <v/>
      </c>
      <c r="S631" s="179" t="str">
        <f t="shared" si="25"/>
        <v/>
      </c>
    </row>
    <row r="632" spans="1:19">
      <c r="A632" s="178" t="str">
        <f t="shared" si="24"/>
        <v/>
      </c>
      <c r="B632" s="16"/>
      <c r="C632" s="16"/>
      <c r="D632" s="16"/>
      <c r="E632" s="16"/>
      <c r="F632" s="16"/>
      <c r="G632" s="16"/>
      <c r="H632" s="16"/>
      <c r="I632" s="180"/>
      <c r="J632" s="16"/>
      <c r="K632" s="16"/>
      <c r="L632" s="15"/>
      <c r="M632" s="15"/>
      <c r="N632" s="15"/>
      <c r="O632" s="15"/>
      <c r="P632" s="15"/>
      <c r="Q632" s="15"/>
      <c r="R632" s="179" t="str">
        <f t="shared" si="26"/>
        <v/>
      </c>
      <c r="S632" s="179" t="str">
        <f t="shared" si="25"/>
        <v/>
      </c>
    </row>
    <row r="633" spans="1:19">
      <c r="A633" s="178" t="str">
        <f t="shared" si="24"/>
        <v/>
      </c>
      <c r="B633" s="16"/>
      <c r="C633" s="16"/>
      <c r="D633" s="16"/>
      <c r="E633" s="16"/>
      <c r="F633" s="16"/>
      <c r="G633" s="16"/>
      <c r="H633" s="16"/>
      <c r="I633" s="180"/>
      <c r="J633" s="16"/>
      <c r="K633" s="16"/>
      <c r="L633" s="15"/>
      <c r="M633" s="15"/>
      <c r="N633" s="15"/>
      <c r="O633" s="15"/>
      <c r="P633" s="15"/>
      <c r="Q633" s="15"/>
      <c r="R633" s="179" t="str">
        <f t="shared" si="26"/>
        <v/>
      </c>
      <c r="S633" s="179" t="str">
        <f t="shared" si="25"/>
        <v/>
      </c>
    </row>
    <row r="634" spans="1:19">
      <c r="A634" s="178" t="str">
        <f t="shared" si="24"/>
        <v/>
      </c>
      <c r="B634" s="16"/>
      <c r="C634" s="16"/>
      <c r="D634" s="16"/>
      <c r="E634" s="16"/>
      <c r="F634" s="16"/>
      <c r="G634" s="16"/>
      <c r="H634" s="16"/>
      <c r="I634" s="180"/>
      <c r="J634" s="16"/>
      <c r="K634" s="16"/>
      <c r="L634" s="15"/>
      <c r="M634" s="15"/>
      <c r="N634" s="15"/>
      <c r="O634" s="15"/>
      <c r="P634" s="15"/>
      <c r="Q634" s="15"/>
      <c r="R634" s="179" t="str">
        <f t="shared" si="26"/>
        <v/>
      </c>
      <c r="S634" s="179" t="str">
        <f t="shared" si="25"/>
        <v/>
      </c>
    </row>
    <row r="635" spans="1:19">
      <c r="A635" s="178" t="str">
        <f t="shared" si="24"/>
        <v/>
      </c>
      <c r="B635" s="16"/>
      <c r="C635" s="16"/>
      <c r="D635" s="16"/>
      <c r="E635" s="16"/>
      <c r="F635" s="16"/>
      <c r="G635" s="16"/>
      <c r="H635" s="16"/>
      <c r="I635" s="180"/>
      <c r="J635" s="16"/>
      <c r="K635" s="16"/>
      <c r="L635" s="15"/>
      <c r="M635" s="15"/>
      <c r="N635" s="15"/>
      <c r="O635" s="15"/>
      <c r="P635" s="15"/>
      <c r="Q635" s="15"/>
      <c r="R635" s="179" t="str">
        <f t="shared" si="26"/>
        <v/>
      </c>
      <c r="S635" s="179" t="str">
        <f t="shared" si="25"/>
        <v/>
      </c>
    </row>
    <row r="636" spans="1:19">
      <c r="A636" s="178" t="str">
        <f t="shared" si="24"/>
        <v/>
      </c>
      <c r="B636" s="16"/>
      <c r="C636" s="16"/>
      <c r="D636" s="16"/>
      <c r="E636" s="16"/>
      <c r="F636" s="16"/>
      <c r="G636" s="16"/>
      <c r="H636" s="16"/>
      <c r="I636" s="180"/>
      <c r="J636" s="16"/>
      <c r="K636" s="16"/>
      <c r="L636" s="15"/>
      <c r="M636" s="15"/>
      <c r="N636" s="15"/>
      <c r="O636" s="15"/>
      <c r="P636" s="15"/>
      <c r="Q636" s="15"/>
      <c r="R636" s="179" t="str">
        <f t="shared" si="26"/>
        <v/>
      </c>
      <c r="S636" s="179" t="str">
        <f t="shared" si="25"/>
        <v/>
      </c>
    </row>
    <row r="637" spans="1:19">
      <c r="A637" s="178" t="str">
        <f t="shared" si="24"/>
        <v/>
      </c>
      <c r="B637" s="16"/>
      <c r="C637" s="16"/>
      <c r="D637" s="16"/>
      <c r="E637" s="16"/>
      <c r="F637" s="16"/>
      <c r="G637" s="16"/>
      <c r="H637" s="16"/>
      <c r="I637" s="180"/>
      <c r="J637" s="16"/>
      <c r="K637" s="16"/>
      <c r="L637" s="15"/>
      <c r="M637" s="15"/>
      <c r="N637" s="15"/>
      <c r="O637" s="15"/>
      <c r="P637" s="15"/>
      <c r="Q637" s="15"/>
      <c r="R637" s="179" t="str">
        <f t="shared" si="26"/>
        <v/>
      </c>
      <c r="S637" s="179" t="str">
        <f t="shared" si="25"/>
        <v/>
      </c>
    </row>
    <row r="638" spans="1:19">
      <c r="A638" s="178" t="str">
        <f t="shared" si="24"/>
        <v/>
      </c>
      <c r="B638" s="16"/>
      <c r="C638" s="16"/>
      <c r="D638" s="16"/>
      <c r="E638" s="16"/>
      <c r="F638" s="16"/>
      <c r="G638" s="16"/>
      <c r="H638" s="16"/>
      <c r="I638" s="180"/>
      <c r="J638" s="16"/>
      <c r="K638" s="16"/>
      <c r="L638" s="15"/>
      <c r="M638" s="15"/>
      <c r="N638" s="15"/>
      <c r="O638" s="15"/>
      <c r="P638" s="15"/>
      <c r="Q638" s="15"/>
      <c r="R638" s="179" t="str">
        <f t="shared" si="26"/>
        <v/>
      </c>
      <c r="S638" s="179" t="str">
        <f t="shared" si="25"/>
        <v/>
      </c>
    </row>
    <row r="639" spans="1:19">
      <c r="A639" s="178" t="str">
        <f t="shared" si="24"/>
        <v/>
      </c>
      <c r="B639" s="16"/>
      <c r="C639" s="16"/>
      <c r="D639" s="16"/>
      <c r="E639" s="16"/>
      <c r="F639" s="16"/>
      <c r="G639" s="16"/>
      <c r="H639" s="16"/>
      <c r="I639" s="180"/>
      <c r="J639" s="16"/>
      <c r="K639" s="16"/>
      <c r="L639" s="15"/>
      <c r="M639" s="15"/>
      <c r="N639" s="15"/>
      <c r="O639" s="15"/>
      <c r="P639" s="15"/>
      <c r="Q639" s="15"/>
      <c r="R639" s="179" t="str">
        <f t="shared" si="26"/>
        <v/>
      </c>
      <c r="S639" s="179" t="str">
        <f t="shared" si="25"/>
        <v/>
      </c>
    </row>
    <row r="640" spans="1:19">
      <c r="A640" s="178" t="str">
        <f t="shared" si="24"/>
        <v/>
      </c>
      <c r="B640" s="16"/>
      <c r="C640" s="16"/>
      <c r="D640" s="16"/>
      <c r="E640" s="16"/>
      <c r="F640" s="16"/>
      <c r="G640" s="16"/>
      <c r="H640" s="16"/>
      <c r="I640" s="180"/>
      <c r="J640" s="16"/>
      <c r="K640" s="16"/>
      <c r="L640" s="15"/>
      <c r="M640" s="15"/>
      <c r="N640" s="15"/>
      <c r="O640" s="15"/>
      <c r="P640" s="15"/>
      <c r="Q640" s="15"/>
      <c r="R640" s="179" t="str">
        <f t="shared" si="26"/>
        <v/>
      </c>
      <c r="S640" s="179" t="str">
        <f t="shared" si="25"/>
        <v/>
      </c>
    </row>
    <row r="641" spans="1:19">
      <c r="A641" s="178" t="str">
        <f t="shared" si="24"/>
        <v/>
      </c>
      <c r="B641" s="16"/>
      <c r="C641" s="16"/>
      <c r="D641" s="16"/>
      <c r="E641" s="16"/>
      <c r="F641" s="16"/>
      <c r="G641" s="16"/>
      <c r="H641" s="16"/>
      <c r="I641" s="180"/>
      <c r="J641" s="16"/>
      <c r="K641" s="16"/>
      <c r="L641" s="15"/>
      <c r="M641" s="15"/>
      <c r="N641" s="15"/>
      <c r="O641" s="15"/>
      <c r="P641" s="15"/>
      <c r="Q641" s="15"/>
      <c r="R641" s="179" t="str">
        <f t="shared" si="26"/>
        <v/>
      </c>
      <c r="S641" s="179" t="str">
        <f t="shared" si="25"/>
        <v/>
      </c>
    </row>
    <row r="642" spans="1:19">
      <c r="A642" s="178" t="str">
        <f t="shared" si="24"/>
        <v/>
      </c>
      <c r="B642" s="16"/>
      <c r="C642" s="16"/>
      <c r="D642" s="16"/>
      <c r="E642" s="16"/>
      <c r="F642" s="16"/>
      <c r="G642" s="16"/>
      <c r="H642" s="16"/>
      <c r="I642" s="180"/>
      <c r="J642" s="16"/>
      <c r="K642" s="16"/>
      <c r="L642" s="15"/>
      <c r="M642" s="15"/>
      <c r="N642" s="15"/>
      <c r="O642" s="15"/>
      <c r="P642" s="15"/>
      <c r="Q642" s="15"/>
      <c r="R642" s="179" t="str">
        <f t="shared" si="26"/>
        <v/>
      </c>
      <c r="S642" s="179" t="str">
        <f t="shared" si="25"/>
        <v/>
      </c>
    </row>
    <row r="643" spans="1:19">
      <c r="A643" s="178" t="str">
        <f t="shared" si="24"/>
        <v/>
      </c>
      <c r="B643" s="16"/>
      <c r="C643" s="16"/>
      <c r="D643" s="16"/>
      <c r="E643" s="16"/>
      <c r="F643" s="16"/>
      <c r="G643" s="16"/>
      <c r="H643" s="16"/>
      <c r="I643" s="180"/>
      <c r="J643" s="16"/>
      <c r="K643" s="16"/>
      <c r="L643" s="15"/>
      <c r="M643" s="15"/>
      <c r="N643" s="15"/>
      <c r="O643" s="15"/>
      <c r="P643" s="15"/>
      <c r="Q643" s="15"/>
      <c r="R643" s="179" t="str">
        <f t="shared" si="26"/>
        <v/>
      </c>
      <c r="S643" s="179" t="str">
        <f t="shared" si="25"/>
        <v/>
      </c>
    </row>
    <row r="644" spans="1:19">
      <c r="A644" s="178" t="str">
        <f t="shared" si="24"/>
        <v/>
      </c>
      <c r="B644" s="16"/>
      <c r="C644" s="16"/>
      <c r="D644" s="16"/>
      <c r="E644" s="16"/>
      <c r="F644" s="16"/>
      <c r="G644" s="16"/>
      <c r="H644" s="16"/>
      <c r="I644" s="180"/>
      <c r="J644" s="16"/>
      <c r="K644" s="16"/>
      <c r="L644" s="15"/>
      <c r="M644" s="15"/>
      <c r="N644" s="15"/>
      <c r="O644" s="15"/>
      <c r="P644" s="15"/>
      <c r="Q644" s="15"/>
      <c r="R644" s="179" t="str">
        <f t="shared" si="26"/>
        <v/>
      </c>
      <c r="S644" s="179" t="str">
        <f t="shared" si="25"/>
        <v/>
      </c>
    </row>
    <row r="645" spans="1:19">
      <c r="A645" s="178" t="str">
        <f t="shared" si="24"/>
        <v/>
      </c>
      <c r="B645" s="16"/>
      <c r="C645" s="16"/>
      <c r="D645" s="16"/>
      <c r="E645" s="16"/>
      <c r="F645" s="16"/>
      <c r="G645" s="16"/>
      <c r="H645" s="16"/>
      <c r="I645" s="180"/>
      <c r="J645" s="16"/>
      <c r="K645" s="16"/>
      <c r="L645" s="15"/>
      <c r="M645" s="15"/>
      <c r="N645" s="15"/>
      <c r="O645" s="15"/>
      <c r="P645" s="15"/>
      <c r="Q645" s="15"/>
      <c r="R645" s="179" t="str">
        <f t="shared" si="26"/>
        <v/>
      </c>
      <c r="S645" s="179" t="str">
        <f t="shared" si="25"/>
        <v/>
      </c>
    </row>
    <row r="646" spans="1:19">
      <c r="A646" s="178" t="str">
        <f t="shared" ref="A646:A709" si="27">IF(D646&lt;&gt;"",ROW()-5,"")</f>
        <v/>
      </c>
      <c r="B646" s="16"/>
      <c r="C646" s="16"/>
      <c r="D646" s="16"/>
      <c r="E646" s="16"/>
      <c r="F646" s="16"/>
      <c r="G646" s="16"/>
      <c r="H646" s="16"/>
      <c r="I646" s="180"/>
      <c r="J646" s="16"/>
      <c r="K646" s="16"/>
      <c r="L646" s="15"/>
      <c r="M646" s="15"/>
      <c r="N646" s="15"/>
      <c r="O646" s="15"/>
      <c r="P646" s="15"/>
      <c r="Q646" s="15"/>
      <c r="R646" s="179" t="str">
        <f t="shared" si="26"/>
        <v/>
      </c>
      <c r="S646" s="179" t="str">
        <f t="shared" ref="S646:S709" si="28">IF(D646="","",SUM(L646:P646))</f>
        <v/>
      </c>
    </row>
    <row r="647" spans="1:19">
      <c r="A647" s="178" t="str">
        <f t="shared" si="27"/>
        <v/>
      </c>
      <c r="B647" s="16"/>
      <c r="C647" s="16"/>
      <c r="D647" s="16"/>
      <c r="E647" s="16"/>
      <c r="F647" s="16"/>
      <c r="G647" s="16"/>
      <c r="H647" s="16"/>
      <c r="I647" s="180"/>
      <c r="J647" s="16"/>
      <c r="K647" s="16"/>
      <c r="L647" s="15"/>
      <c r="M647" s="15"/>
      <c r="N647" s="15"/>
      <c r="O647" s="15"/>
      <c r="P647" s="15"/>
      <c r="Q647" s="15"/>
      <c r="R647" s="179" t="str">
        <f t="shared" si="26"/>
        <v/>
      </c>
      <c r="S647" s="179" t="str">
        <f t="shared" si="28"/>
        <v/>
      </c>
    </row>
    <row r="648" spans="1:19">
      <c r="A648" s="178" t="str">
        <f t="shared" si="27"/>
        <v/>
      </c>
      <c r="B648" s="16"/>
      <c r="C648" s="16"/>
      <c r="D648" s="16"/>
      <c r="E648" s="16"/>
      <c r="F648" s="16"/>
      <c r="G648" s="16"/>
      <c r="H648" s="16"/>
      <c r="I648" s="180"/>
      <c r="J648" s="16"/>
      <c r="K648" s="16"/>
      <c r="L648" s="15"/>
      <c r="M648" s="15"/>
      <c r="N648" s="15"/>
      <c r="O648" s="15"/>
      <c r="P648" s="15"/>
      <c r="Q648" s="15"/>
      <c r="R648" s="179" t="str">
        <f t="shared" si="26"/>
        <v/>
      </c>
      <c r="S648" s="179" t="str">
        <f t="shared" si="28"/>
        <v/>
      </c>
    </row>
    <row r="649" spans="1:19">
      <c r="A649" s="178" t="str">
        <f t="shared" si="27"/>
        <v/>
      </c>
      <c r="B649" s="16"/>
      <c r="C649" s="16"/>
      <c r="D649" s="16"/>
      <c r="E649" s="16"/>
      <c r="F649" s="16"/>
      <c r="G649" s="16"/>
      <c r="H649" s="16"/>
      <c r="I649" s="180"/>
      <c r="J649" s="16"/>
      <c r="K649" s="16"/>
      <c r="L649" s="15"/>
      <c r="M649" s="15"/>
      <c r="N649" s="15"/>
      <c r="O649" s="15"/>
      <c r="P649" s="15"/>
      <c r="Q649" s="15"/>
      <c r="R649" s="179" t="str">
        <f t="shared" si="26"/>
        <v/>
      </c>
      <c r="S649" s="179" t="str">
        <f t="shared" si="28"/>
        <v/>
      </c>
    </row>
    <row r="650" spans="1:19">
      <c r="A650" s="178" t="str">
        <f t="shared" si="27"/>
        <v/>
      </c>
      <c r="B650" s="16"/>
      <c r="C650" s="16"/>
      <c r="D650" s="16"/>
      <c r="E650" s="16"/>
      <c r="F650" s="16"/>
      <c r="G650" s="16"/>
      <c r="H650" s="16"/>
      <c r="I650" s="180"/>
      <c r="J650" s="16"/>
      <c r="K650" s="16"/>
      <c r="L650" s="15"/>
      <c r="M650" s="15"/>
      <c r="N650" s="15"/>
      <c r="O650" s="15"/>
      <c r="P650" s="15"/>
      <c r="Q650" s="15"/>
      <c r="R650" s="179" t="str">
        <f t="shared" si="26"/>
        <v/>
      </c>
      <c r="S650" s="179" t="str">
        <f t="shared" si="28"/>
        <v/>
      </c>
    </row>
    <row r="651" spans="1:19">
      <c r="A651" s="178" t="str">
        <f t="shared" si="27"/>
        <v/>
      </c>
      <c r="B651" s="16"/>
      <c r="C651" s="16"/>
      <c r="D651" s="16"/>
      <c r="E651" s="16"/>
      <c r="F651" s="16"/>
      <c r="G651" s="16"/>
      <c r="H651" s="16"/>
      <c r="I651" s="180"/>
      <c r="J651" s="16"/>
      <c r="K651" s="16"/>
      <c r="L651" s="15"/>
      <c r="M651" s="15"/>
      <c r="N651" s="15"/>
      <c r="O651" s="15"/>
      <c r="P651" s="15"/>
      <c r="Q651" s="15"/>
      <c r="R651" s="179" t="str">
        <f t="shared" ref="R651:R714" si="29">IF(D651="","",SUM(J651:K651))</f>
        <v/>
      </c>
      <c r="S651" s="179" t="str">
        <f t="shared" si="28"/>
        <v/>
      </c>
    </row>
    <row r="652" spans="1:19">
      <c r="A652" s="178" t="str">
        <f t="shared" si="27"/>
        <v/>
      </c>
      <c r="B652" s="16"/>
      <c r="C652" s="16"/>
      <c r="D652" s="16"/>
      <c r="E652" s="16"/>
      <c r="F652" s="16"/>
      <c r="G652" s="16"/>
      <c r="H652" s="16"/>
      <c r="I652" s="180"/>
      <c r="J652" s="16"/>
      <c r="K652" s="16"/>
      <c r="L652" s="15"/>
      <c r="M652" s="15"/>
      <c r="N652" s="15"/>
      <c r="O652" s="15"/>
      <c r="P652" s="15"/>
      <c r="Q652" s="15"/>
      <c r="R652" s="179" t="str">
        <f t="shared" si="29"/>
        <v/>
      </c>
      <c r="S652" s="179" t="str">
        <f t="shared" si="28"/>
        <v/>
      </c>
    </row>
    <row r="653" spans="1:19">
      <c r="A653" s="178" t="str">
        <f t="shared" si="27"/>
        <v/>
      </c>
      <c r="B653" s="16"/>
      <c r="C653" s="16"/>
      <c r="D653" s="16"/>
      <c r="E653" s="16"/>
      <c r="F653" s="16"/>
      <c r="G653" s="16"/>
      <c r="H653" s="16"/>
      <c r="I653" s="180"/>
      <c r="J653" s="16"/>
      <c r="K653" s="16"/>
      <c r="L653" s="15"/>
      <c r="M653" s="15"/>
      <c r="N653" s="15"/>
      <c r="O653" s="15"/>
      <c r="P653" s="15"/>
      <c r="Q653" s="15"/>
      <c r="R653" s="179" t="str">
        <f t="shared" si="29"/>
        <v/>
      </c>
      <c r="S653" s="179" t="str">
        <f t="shared" si="28"/>
        <v/>
      </c>
    </row>
    <row r="654" spans="1:19">
      <c r="A654" s="178" t="str">
        <f t="shared" si="27"/>
        <v/>
      </c>
      <c r="B654" s="16"/>
      <c r="C654" s="16"/>
      <c r="D654" s="16"/>
      <c r="E654" s="16"/>
      <c r="F654" s="16"/>
      <c r="G654" s="16"/>
      <c r="H654" s="16"/>
      <c r="I654" s="180"/>
      <c r="J654" s="16"/>
      <c r="K654" s="16"/>
      <c r="L654" s="15"/>
      <c r="M654" s="15"/>
      <c r="N654" s="15"/>
      <c r="O654" s="15"/>
      <c r="P654" s="15"/>
      <c r="Q654" s="15"/>
      <c r="R654" s="179" t="str">
        <f t="shared" si="29"/>
        <v/>
      </c>
      <c r="S654" s="179" t="str">
        <f t="shared" si="28"/>
        <v/>
      </c>
    </row>
    <row r="655" spans="1:19">
      <c r="A655" s="178" t="str">
        <f t="shared" si="27"/>
        <v/>
      </c>
      <c r="B655" s="16"/>
      <c r="C655" s="16"/>
      <c r="D655" s="16"/>
      <c r="E655" s="16"/>
      <c r="F655" s="16"/>
      <c r="G655" s="16"/>
      <c r="H655" s="16"/>
      <c r="I655" s="180"/>
      <c r="J655" s="16"/>
      <c r="K655" s="16"/>
      <c r="L655" s="15"/>
      <c r="M655" s="15"/>
      <c r="N655" s="15"/>
      <c r="O655" s="15"/>
      <c r="P655" s="15"/>
      <c r="Q655" s="15"/>
      <c r="R655" s="179" t="str">
        <f t="shared" si="29"/>
        <v/>
      </c>
      <c r="S655" s="179" t="str">
        <f t="shared" si="28"/>
        <v/>
      </c>
    </row>
    <row r="656" spans="1:19">
      <c r="A656" s="178" t="str">
        <f t="shared" si="27"/>
        <v/>
      </c>
      <c r="B656" s="16"/>
      <c r="C656" s="16"/>
      <c r="D656" s="16"/>
      <c r="E656" s="16"/>
      <c r="F656" s="16"/>
      <c r="G656" s="16"/>
      <c r="H656" s="16"/>
      <c r="I656" s="180"/>
      <c r="J656" s="16"/>
      <c r="K656" s="16"/>
      <c r="L656" s="15"/>
      <c r="M656" s="15"/>
      <c r="N656" s="15"/>
      <c r="O656" s="15"/>
      <c r="P656" s="15"/>
      <c r="Q656" s="15"/>
      <c r="R656" s="179" t="str">
        <f t="shared" si="29"/>
        <v/>
      </c>
      <c r="S656" s="179" t="str">
        <f t="shared" si="28"/>
        <v/>
      </c>
    </row>
    <row r="657" spans="1:19">
      <c r="A657" s="178" t="str">
        <f t="shared" si="27"/>
        <v/>
      </c>
      <c r="B657" s="16"/>
      <c r="C657" s="16"/>
      <c r="D657" s="16"/>
      <c r="E657" s="16"/>
      <c r="F657" s="16"/>
      <c r="G657" s="16"/>
      <c r="H657" s="16"/>
      <c r="I657" s="180"/>
      <c r="J657" s="16"/>
      <c r="K657" s="16"/>
      <c r="L657" s="15"/>
      <c r="M657" s="15"/>
      <c r="N657" s="15"/>
      <c r="O657" s="15"/>
      <c r="P657" s="15"/>
      <c r="Q657" s="15"/>
      <c r="R657" s="179" t="str">
        <f t="shared" si="29"/>
        <v/>
      </c>
      <c r="S657" s="179" t="str">
        <f t="shared" si="28"/>
        <v/>
      </c>
    </row>
    <row r="658" spans="1:19">
      <c r="A658" s="178" t="str">
        <f t="shared" si="27"/>
        <v/>
      </c>
      <c r="B658" s="16"/>
      <c r="C658" s="16"/>
      <c r="D658" s="16"/>
      <c r="E658" s="16"/>
      <c r="F658" s="16"/>
      <c r="G658" s="16"/>
      <c r="H658" s="16"/>
      <c r="I658" s="180"/>
      <c r="J658" s="16"/>
      <c r="K658" s="16"/>
      <c r="L658" s="15"/>
      <c r="M658" s="15"/>
      <c r="N658" s="15"/>
      <c r="O658" s="15"/>
      <c r="P658" s="15"/>
      <c r="Q658" s="15"/>
      <c r="R658" s="179" t="str">
        <f t="shared" si="29"/>
        <v/>
      </c>
      <c r="S658" s="179" t="str">
        <f t="shared" si="28"/>
        <v/>
      </c>
    </row>
    <row r="659" spans="1:19">
      <c r="A659" s="178" t="str">
        <f t="shared" si="27"/>
        <v/>
      </c>
      <c r="B659" s="16"/>
      <c r="C659" s="16"/>
      <c r="D659" s="16"/>
      <c r="E659" s="16"/>
      <c r="F659" s="16"/>
      <c r="G659" s="16"/>
      <c r="H659" s="16"/>
      <c r="I659" s="180"/>
      <c r="J659" s="16"/>
      <c r="K659" s="16"/>
      <c r="L659" s="15"/>
      <c r="M659" s="15"/>
      <c r="N659" s="15"/>
      <c r="O659" s="15"/>
      <c r="P659" s="15"/>
      <c r="Q659" s="15"/>
      <c r="R659" s="179" t="str">
        <f t="shared" si="29"/>
        <v/>
      </c>
      <c r="S659" s="179" t="str">
        <f t="shared" si="28"/>
        <v/>
      </c>
    </row>
    <row r="660" spans="1:19">
      <c r="A660" s="178" t="str">
        <f t="shared" si="27"/>
        <v/>
      </c>
      <c r="B660" s="16"/>
      <c r="C660" s="16"/>
      <c r="D660" s="16"/>
      <c r="E660" s="16"/>
      <c r="F660" s="16"/>
      <c r="G660" s="16"/>
      <c r="H660" s="16"/>
      <c r="I660" s="180"/>
      <c r="J660" s="16"/>
      <c r="K660" s="16"/>
      <c r="L660" s="15"/>
      <c r="M660" s="15"/>
      <c r="N660" s="15"/>
      <c r="O660" s="15"/>
      <c r="P660" s="15"/>
      <c r="Q660" s="15"/>
      <c r="R660" s="179" t="str">
        <f t="shared" si="29"/>
        <v/>
      </c>
      <c r="S660" s="179" t="str">
        <f t="shared" si="28"/>
        <v/>
      </c>
    </row>
    <row r="661" spans="1:19">
      <c r="A661" s="178" t="str">
        <f t="shared" si="27"/>
        <v/>
      </c>
      <c r="B661" s="16"/>
      <c r="C661" s="16"/>
      <c r="D661" s="16"/>
      <c r="E661" s="16"/>
      <c r="F661" s="16"/>
      <c r="G661" s="16"/>
      <c r="H661" s="16"/>
      <c r="I661" s="180"/>
      <c r="J661" s="16"/>
      <c r="K661" s="16"/>
      <c r="L661" s="15"/>
      <c r="M661" s="15"/>
      <c r="N661" s="15"/>
      <c r="O661" s="15"/>
      <c r="P661" s="15"/>
      <c r="Q661" s="15"/>
      <c r="R661" s="179" t="str">
        <f t="shared" si="29"/>
        <v/>
      </c>
      <c r="S661" s="179" t="str">
        <f t="shared" si="28"/>
        <v/>
      </c>
    </row>
    <row r="662" spans="1:19">
      <c r="A662" s="178" t="str">
        <f t="shared" si="27"/>
        <v/>
      </c>
      <c r="B662" s="16"/>
      <c r="C662" s="16"/>
      <c r="D662" s="16"/>
      <c r="E662" s="16"/>
      <c r="F662" s="16"/>
      <c r="G662" s="16"/>
      <c r="H662" s="16"/>
      <c r="I662" s="180"/>
      <c r="J662" s="16"/>
      <c r="K662" s="16"/>
      <c r="L662" s="15"/>
      <c r="M662" s="15"/>
      <c r="N662" s="15"/>
      <c r="O662" s="15"/>
      <c r="P662" s="15"/>
      <c r="Q662" s="15"/>
      <c r="R662" s="179" t="str">
        <f t="shared" si="29"/>
        <v/>
      </c>
      <c r="S662" s="179" t="str">
        <f t="shared" si="28"/>
        <v/>
      </c>
    </row>
    <row r="663" spans="1:19">
      <c r="A663" s="178" t="str">
        <f t="shared" si="27"/>
        <v/>
      </c>
      <c r="B663" s="16"/>
      <c r="C663" s="16"/>
      <c r="D663" s="16"/>
      <c r="E663" s="16"/>
      <c r="F663" s="16"/>
      <c r="G663" s="16"/>
      <c r="H663" s="16"/>
      <c r="I663" s="180"/>
      <c r="J663" s="16"/>
      <c r="K663" s="16"/>
      <c r="L663" s="15"/>
      <c r="M663" s="15"/>
      <c r="N663" s="15"/>
      <c r="O663" s="15"/>
      <c r="P663" s="15"/>
      <c r="Q663" s="15"/>
      <c r="R663" s="179" t="str">
        <f t="shared" si="29"/>
        <v/>
      </c>
      <c r="S663" s="179" t="str">
        <f t="shared" si="28"/>
        <v/>
      </c>
    </row>
    <row r="664" spans="1:19">
      <c r="A664" s="178" t="str">
        <f t="shared" si="27"/>
        <v/>
      </c>
      <c r="B664" s="16"/>
      <c r="C664" s="16"/>
      <c r="D664" s="16"/>
      <c r="E664" s="16"/>
      <c r="F664" s="16"/>
      <c r="G664" s="16"/>
      <c r="H664" s="16"/>
      <c r="I664" s="180"/>
      <c r="J664" s="16"/>
      <c r="K664" s="16"/>
      <c r="L664" s="15"/>
      <c r="M664" s="15"/>
      <c r="N664" s="15"/>
      <c r="O664" s="15"/>
      <c r="P664" s="15"/>
      <c r="Q664" s="15"/>
      <c r="R664" s="179" t="str">
        <f t="shared" si="29"/>
        <v/>
      </c>
      <c r="S664" s="179" t="str">
        <f t="shared" si="28"/>
        <v/>
      </c>
    </row>
    <row r="665" spans="1:19">
      <c r="A665" s="178" t="str">
        <f t="shared" si="27"/>
        <v/>
      </c>
      <c r="B665" s="16"/>
      <c r="C665" s="16"/>
      <c r="D665" s="16"/>
      <c r="E665" s="16"/>
      <c r="F665" s="16"/>
      <c r="G665" s="16"/>
      <c r="H665" s="16"/>
      <c r="I665" s="180"/>
      <c r="J665" s="16"/>
      <c r="K665" s="16"/>
      <c r="L665" s="15"/>
      <c r="M665" s="15"/>
      <c r="N665" s="15"/>
      <c r="O665" s="15"/>
      <c r="P665" s="15"/>
      <c r="Q665" s="15"/>
      <c r="R665" s="179" t="str">
        <f t="shared" si="29"/>
        <v/>
      </c>
      <c r="S665" s="179" t="str">
        <f t="shared" si="28"/>
        <v/>
      </c>
    </row>
    <row r="666" spans="1:19">
      <c r="A666" s="178" t="str">
        <f t="shared" si="27"/>
        <v/>
      </c>
      <c r="B666" s="16"/>
      <c r="C666" s="16"/>
      <c r="D666" s="16"/>
      <c r="E666" s="16"/>
      <c r="F666" s="16"/>
      <c r="G666" s="16"/>
      <c r="H666" s="16"/>
      <c r="I666" s="180"/>
      <c r="J666" s="16"/>
      <c r="K666" s="16"/>
      <c r="L666" s="15"/>
      <c r="M666" s="15"/>
      <c r="N666" s="15"/>
      <c r="O666" s="15"/>
      <c r="P666" s="15"/>
      <c r="Q666" s="15"/>
      <c r="R666" s="179" t="str">
        <f t="shared" si="29"/>
        <v/>
      </c>
      <c r="S666" s="179" t="str">
        <f t="shared" si="28"/>
        <v/>
      </c>
    </row>
    <row r="667" spans="1:19">
      <c r="A667" s="178" t="str">
        <f t="shared" si="27"/>
        <v/>
      </c>
      <c r="B667" s="16"/>
      <c r="C667" s="16"/>
      <c r="D667" s="16"/>
      <c r="E667" s="16"/>
      <c r="F667" s="16"/>
      <c r="G667" s="16"/>
      <c r="H667" s="16"/>
      <c r="I667" s="180"/>
      <c r="J667" s="16"/>
      <c r="K667" s="16"/>
      <c r="L667" s="15"/>
      <c r="M667" s="15"/>
      <c r="N667" s="15"/>
      <c r="O667" s="15"/>
      <c r="P667" s="15"/>
      <c r="Q667" s="15"/>
      <c r="R667" s="179" t="str">
        <f t="shared" si="29"/>
        <v/>
      </c>
      <c r="S667" s="179" t="str">
        <f t="shared" si="28"/>
        <v/>
      </c>
    </row>
    <row r="668" spans="1:19">
      <c r="A668" s="178" t="str">
        <f t="shared" si="27"/>
        <v/>
      </c>
      <c r="B668" s="16"/>
      <c r="C668" s="16"/>
      <c r="D668" s="16"/>
      <c r="E668" s="16"/>
      <c r="F668" s="16"/>
      <c r="G668" s="16"/>
      <c r="H668" s="16"/>
      <c r="I668" s="180"/>
      <c r="J668" s="16"/>
      <c r="K668" s="16"/>
      <c r="L668" s="15"/>
      <c r="M668" s="15"/>
      <c r="N668" s="15"/>
      <c r="O668" s="15"/>
      <c r="P668" s="15"/>
      <c r="Q668" s="15"/>
      <c r="R668" s="179" t="str">
        <f t="shared" si="29"/>
        <v/>
      </c>
      <c r="S668" s="179" t="str">
        <f t="shared" si="28"/>
        <v/>
      </c>
    </row>
    <row r="669" spans="1:19">
      <c r="A669" s="178" t="str">
        <f t="shared" si="27"/>
        <v/>
      </c>
      <c r="B669" s="16"/>
      <c r="C669" s="16"/>
      <c r="D669" s="16"/>
      <c r="E669" s="16"/>
      <c r="F669" s="16"/>
      <c r="G669" s="16"/>
      <c r="H669" s="16"/>
      <c r="I669" s="180"/>
      <c r="J669" s="16"/>
      <c r="K669" s="16"/>
      <c r="L669" s="15"/>
      <c r="M669" s="15"/>
      <c r="N669" s="15"/>
      <c r="O669" s="15"/>
      <c r="P669" s="15"/>
      <c r="Q669" s="15"/>
      <c r="R669" s="179" t="str">
        <f t="shared" si="29"/>
        <v/>
      </c>
      <c r="S669" s="179" t="str">
        <f t="shared" si="28"/>
        <v/>
      </c>
    </row>
    <row r="670" spans="1:19">
      <c r="A670" s="178" t="str">
        <f t="shared" si="27"/>
        <v/>
      </c>
      <c r="B670" s="16"/>
      <c r="C670" s="16"/>
      <c r="D670" s="16"/>
      <c r="E670" s="16"/>
      <c r="F670" s="16"/>
      <c r="G670" s="16"/>
      <c r="H670" s="16"/>
      <c r="I670" s="180"/>
      <c r="J670" s="16"/>
      <c r="K670" s="16"/>
      <c r="L670" s="15"/>
      <c r="M670" s="15"/>
      <c r="N670" s="15"/>
      <c r="O670" s="15"/>
      <c r="P670" s="15"/>
      <c r="Q670" s="15"/>
      <c r="R670" s="179" t="str">
        <f t="shared" si="29"/>
        <v/>
      </c>
      <c r="S670" s="179" t="str">
        <f t="shared" si="28"/>
        <v/>
      </c>
    </row>
    <row r="671" spans="1:19">
      <c r="A671" s="178" t="str">
        <f t="shared" si="27"/>
        <v/>
      </c>
      <c r="B671" s="16"/>
      <c r="C671" s="16"/>
      <c r="D671" s="16"/>
      <c r="E671" s="16"/>
      <c r="F671" s="16"/>
      <c r="G671" s="16"/>
      <c r="H671" s="16"/>
      <c r="I671" s="180"/>
      <c r="J671" s="16"/>
      <c r="K671" s="16"/>
      <c r="L671" s="15"/>
      <c r="M671" s="15"/>
      <c r="N671" s="15"/>
      <c r="O671" s="15"/>
      <c r="P671" s="15"/>
      <c r="Q671" s="15"/>
      <c r="R671" s="179" t="str">
        <f t="shared" si="29"/>
        <v/>
      </c>
      <c r="S671" s="179" t="str">
        <f t="shared" si="28"/>
        <v/>
      </c>
    </row>
    <row r="672" spans="1:19">
      <c r="A672" s="178" t="str">
        <f t="shared" si="27"/>
        <v/>
      </c>
      <c r="B672" s="16"/>
      <c r="C672" s="16"/>
      <c r="D672" s="16"/>
      <c r="E672" s="16"/>
      <c r="F672" s="16"/>
      <c r="G672" s="16"/>
      <c r="H672" s="16"/>
      <c r="I672" s="180"/>
      <c r="J672" s="16"/>
      <c r="K672" s="16"/>
      <c r="L672" s="15"/>
      <c r="M672" s="15"/>
      <c r="N672" s="15"/>
      <c r="O672" s="15"/>
      <c r="P672" s="15"/>
      <c r="Q672" s="15"/>
      <c r="R672" s="179" t="str">
        <f t="shared" si="29"/>
        <v/>
      </c>
      <c r="S672" s="179" t="str">
        <f t="shared" si="28"/>
        <v/>
      </c>
    </row>
    <row r="673" spans="1:19">
      <c r="A673" s="178" t="str">
        <f t="shared" si="27"/>
        <v/>
      </c>
      <c r="B673" s="16"/>
      <c r="C673" s="16"/>
      <c r="D673" s="16"/>
      <c r="E673" s="16"/>
      <c r="F673" s="16"/>
      <c r="G673" s="16"/>
      <c r="H673" s="16"/>
      <c r="I673" s="180"/>
      <c r="J673" s="16"/>
      <c r="K673" s="16"/>
      <c r="L673" s="15"/>
      <c r="M673" s="15"/>
      <c r="N673" s="15"/>
      <c r="O673" s="15"/>
      <c r="P673" s="15"/>
      <c r="Q673" s="15"/>
      <c r="R673" s="179" t="str">
        <f t="shared" si="29"/>
        <v/>
      </c>
      <c r="S673" s="179" t="str">
        <f t="shared" si="28"/>
        <v/>
      </c>
    </row>
    <row r="674" spans="1:19">
      <c r="A674" s="178" t="str">
        <f t="shared" si="27"/>
        <v/>
      </c>
      <c r="B674" s="16"/>
      <c r="C674" s="16"/>
      <c r="D674" s="16"/>
      <c r="E674" s="16"/>
      <c r="F674" s="16"/>
      <c r="G674" s="16"/>
      <c r="H674" s="16"/>
      <c r="I674" s="180"/>
      <c r="J674" s="16"/>
      <c r="K674" s="16"/>
      <c r="L674" s="15"/>
      <c r="M674" s="15"/>
      <c r="N674" s="15"/>
      <c r="O674" s="15"/>
      <c r="P674" s="15"/>
      <c r="Q674" s="15"/>
      <c r="R674" s="179" t="str">
        <f t="shared" si="29"/>
        <v/>
      </c>
      <c r="S674" s="179" t="str">
        <f t="shared" si="28"/>
        <v/>
      </c>
    </row>
    <row r="675" spans="1:19">
      <c r="A675" s="178" t="str">
        <f t="shared" si="27"/>
        <v/>
      </c>
      <c r="B675" s="16"/>
      <c r="C675" s="16"/>
      <c r="D675" s="16"/>
      <c r="E675" s="16"/>
      <c r="F675" s="16"/>
      <c r="G675" s="16"/>
      <c r="H675" s="16"/>
      <c r="I675" s="180"/>
      <c r="J675" s="16"/>
      <c r="K675" s="16"/>
      <c r="L675" s="15"/>
      <c r="M675" s="15"/>
      <c r="N675" s="15"/>
      <c r="O675" s="15"/>
      <c r="P675" s="15"/>
      <c r="Q675" s="15"/>
      <c r="R675" s="179" t="str">
        <f t="shared" si="29"/>
        <v/>
      </c>
      <c r="S675" s="179" t="str">
        <f t="shared" si="28"/>
        <v/>
      </c>
    </row>
    <row r="676" spans="1:19">
      <c r="A676" s="178" t="str">
        <f t="shared" si="27"/>
        <v/>
      </c>
      <c r="B676" s="16"/>
      <c r="C676" s="16"/>
      <c r="D676" s="16"/>
      <c r="E676" s="16"/>
      <c r="F676" s="16"/>
      <c r="G676" s="16"/>
      <c r="H676" s="16"/>
      <c r="I676" s="180"/>
      <c r="J676" s="16"/>
      <c r="K676" s="16"/>
      <c r="L676" s="15"/>
      <c r="M676" s="15"/>
      <c r="N676" s="15"/>
      <c r="O676" s="15"/>
      <c r="P676" s="15"/>
      <c r="Q676" s="15"/>
      <c r="R676" s="179" t="str">
        <f t="shared" si="29"/>
        <v/>
      </c>
      <c r="S676" s="179" t="str">
        <f t="shared" si="28"/>
        <v/>
      </c>
    </row>
    <row r="677" spans="1:19">
      <c r="A677" s="178" t="str">
        <f t="shared" si="27"/>
        <v/>
      </c>
      <c r="B677" s="16"/>
      <c r="C677" s="16"/>
      <c r="D677" s="16"/>
      <c r="E677" s="16"/>
      <c r="F677" s="16"/>
      <c r="G677" s="16"/>
      <c r="H677" s="16"/>
      <c r="I677" s="180"/>
      <c r="J677" s="16"/>
      <c r="K677" s="16"/>
      <c r="L677" s="15"/>
      <c r="M677" s="15"/>
      <c r="N677" s="15"/>
      <c r="O677" s="15"/>
      <c r="P677" s="15"/>
      <c r="Q677" s="15"/>
      <c r="R677" s="179" t="str">
        <f t="shared" si="29"/>
        <v/>
      </c>
      <c r="S677" s="179" t="str">
        <f t="shared" si="28"/>
        <v/>
      </c>
    </row>
    <row r="678" spans="1:19">
      <c r="A678" s="178" t="str">
        <f t="shared" si="27"/>
        <v/>
      </c>
      <c r="B678" s="16"/>
      <c r="C678" s="16"/>
      <c r="D678" s="16"/>
      <c r="E678" s="16"/>
      <c r="F678" s="16"/>
      <c r="G678" s="16"/>
      <c r="H678" s="16"/>
      <c r="I678" s="180"/>
      <c r="J678" s="16"/>
      <c r="K678" s="16"/>
      <c r="L678" s="15"/>
      <c r="M678" s="15"/>
      <c r="N678" s="15"/>
      <c r="O678" s="15"/>
      <c r="P678" s="15"/>
      <c r="Q678" s="15"/>
      <c r="R678" s="179" t="str">
        <f t="shared" si="29"/>
        <v/>
      </c>
      <c r="S678" s="179" t="str">
        <f t="shared" si="28"/>
        <v/>
      </c>
    </row>
    <row r="679" spans="1:19">
      <c r="A679" s="178" t="str">
        <f t="shared" si="27"/>
        <v/>
      </c>
      <c r="B679" s="16"/>
      <c r="C679" s="16"/>
      <c r="D679" s="16"/>
      <c r="E679" s="16"/>
      <c r="F679" s="16"/>
      <c r="G679" s="16"/>
      <c r="H679" s="16"/>
      <c r="I679" s="180"/>
      <c r="J679" s="16"/>
      <c r="K679" s="16"/>
      <c r="L679" s="15"/>
      <c r="M679" s="15"/>
      <c r="N679" s="15"/>
      <c r="O679" s="15"/>
      <c r="P679" s="15"/>
      <c r="Q679" s="15"/>
      <c r="R679" s="179" t="str">
        <f t="shared" si="29"/>
        <v/>
      </c>
      <c r="S679" s="179" t="str">
        <f t="shared" si="28"/>
        <v/>
      </c>
    </row>
    <row r="680" spans="1:19">
      <c r="A680" s="178" t="str">
        <f t="shared" si="27"/>
        <v/>
      </c>
      <c r="B680" s="16"/>
      <c r="C680" s="16"/>
      <c r="D680" s="16"/>
      <c r="E680" s="16"/>
      <c r="F680" s="16"/>
      <c r="G680" s="16"/>
      <c r="H680" s="16"/>
      <c r="I680" s="180"/>
      <c r="J680" s="16"/>
      <c r="K680" s="16"/>
      <c r="L680" s="15"/>
      <c r="M680" s="15"/>
      <c r="N680" s="15"/>
      <c r="O680" s="15"/>
      <c r="P680" s="15"/>
      <c r="Q680" s="15"/>
      <c r="R680" s="179" t="str">
        <f t="shared" si="29"/>
        <v/>
      </c>
      <c r="S680" s="179" t="str">
        <f t="shared" si="28"/>
        <v/>
      </c>
    </row>
    <row r="681" spans="1:19">
      <c r="A681" s="178" t="str">
        <f t="shared" si="27"/>
        <v/>
      </c>
      <c r="B681" s="16"/>
      <c r="C681" s="16"/>
      <c r="D681" s="16"/>
      <c r="E681" s="16"/>
      <c r="F681" s="16"/>
      <c r="G681" s="16"/>
      <c r="H681" s="16"/>
      <c r="I681" s="180"/>
      <c r="J681" s="16"/>
      <c r="K681" s="16"/>
      <c r="L681" s="15"/>
      <c r="M681" s="15"/>
      <c r="N681" s="15"/>
      <c r="O681" s="15"/>
      <c r="P681" s="15"/>
      <c r="Q681" s="15"/>
      <c r="R681" s="179" t="str">
        <f t="shared" si="29"/>
        <v/>
      </c>
      <c r="S681" s="179" t="str">
        <f t="shared" si="28"/>
        <v/>
      </c>
    </row>
    <row r="682" spans="1:19">
      <c r="A682" s="178" t="str">
        <f t="shared" si="27"/>
        <v/>
      </c>
      <c r="B682" s="16"/>
      <c r="C682" s="16"/>
      <c r="D682" s="16"/>
      <c r="E682" s="16"/>
      <c r="F682" s="16"/>
      <c r="G682" s="16"/>
      <c r="H682" s="16"/>
      <c r="I682" s="180"/>
      <c r="J682" s="16"/>
      <c r="K682" s="16"/>
      <c r="L682" s="15"/>
      <c r="M682" s="15"/>
      <c r="N682" s="15"/>
      <c r="O682" s="15"/>
      <c r="P682" s="15"/>
      <c r="Q682" s="15"/>
      <c r="R682" s="179" t="str">
        <f t="shared" si="29"/>
        <v/>
      </c>
      <c r="S682" s="179" t="str">
        <f t="shared" si="28"/>
        <v/>
      </c>
    </row>
    <row r="683" spans="1:19">
      <c r="A683" s="178" t="str">
        <f t="shared" si="27"/>
        <v/>
      </c>
      <c r="B683" s="16"/>
      <c r="C683" s="16"/>
      <c r="D683" s="16"/>
      <c r="E683" s="16"/>
      <c r="F683" s="16"/>
      <c r="G683" s="16"/>
      <c r="H683" s="16"/>
      <c r="I683" s="180"/>
      <c r="J683" s="16"/>
      <c r="K683" s="16"/>
      <c r="L683" s="15"/>
      <c r="M683" s="15"/>
      <c r="N683" s="15"/>
      <c r="O683" s="15"/>
      <c r="P683" s="15"/>
      <c r="Q683" s="15"/>
      <c r="R683" s="179" t="str">
        <f t="shared" si="29"/>
        <v/>
      </c>
      <c r="S683" s="179" t="str">
        <f t="shared" si="28"/>
        <v/>
      </c>
    </row>
    <row r="684" spans="1:19">
      <c r="A684" s="178" t="str">
        <f t="shared" si="27"/>
        <v/>
      </c>
      <c r="B684" s="16"/>
      <c r="C684" s="16"/>
      <c r="D684" s="16"/>
      <c r="E684" s="16"/>
      <c r="F684" s="16"/>
      <c r="G684" s="16"/>
      <c r="H684" s="16"/>
      <c r="I684" s="180"/>
      <c r="J684" s="16"/>
      <c r="K684" s="16"/>
      <c r="L684" s="15"/>
      <c r="M684" s="15"/>
      <c r="N684" s="15"/>
      <c r="O684" s="15"/>
      <c r="P684" s="15"/>
      <c r="Q684" s="15"/>
      <c r="R684" s="179" t="str">
        <f t="shared" si="29"/>
        <v/>
      </c>
      <c r="S684" s="179" t="str">
        <f t="shared" si="28"/>
        <v/>
      </c>
    </row>
    <row r="685" spans="1:19">
      <c r="A685" s="178" t="str">
        <f t="shared" si="27"/>
        <v/>
      </c>
      <c r="B685" s="16"/>
      <c r="C685" s="16"/>
      <c r="D685" s="16"/>
      <c r="E685" s="16"/>
      <c r="F685" s="16"/>
      <c r="G685" s="16"/>
      <c r="H685" s="16"/>
      <c r="I685" s="180"/>
      <c r="J685" s="16"/>
      <c r="K685" s="16"/>
      <c r="L685" s="15"/>
      <c r="M685" s="15"/>
      <c r="N685" s="15"/>
      <c r="O685" s="15"/>
      <c r="P685" s="15"/>
      <c r="Q685" s="15"/>
      <c r="R685" s="179" t="str">
        <f t="shared" si="29"/>
        <v/>
      </c>
      <c r="S685" s="179" t="str">
        <f t="shared" si="28"/>
        <v/>
      </c>
    </row>
    <row r="686" spans="1:19">
      <c r="A686" s="178" t="str">
        <f t="shared" si="27"/>
        <v/>
      </c>
      <c r="B686" s="16"/>
      <c r="C686" s="16"/>
      <c r="D686" s="16"/>
      <c r="E686" s="16"/>
      <c r="F686" s="16"/>
      <c r="G686" s="16"/>
      <c r="H686" s="16"/>
      <c r="I686" s="180"/>
      <c r="J686" s="16"/>
      <c r="K686" s="16"/>
      <c r="L686" s="15"/>
      <c r="M686" s="15"/>
      <c r="N686" s="15"/>
      <c r="O686" s="15"/>
      <c r="P686" s="15"/>
      <c r="Q686" s="15"/>
      <c r="R686" s="179" t="str">
        <f t="shared" si="29"/>
        <v/>
      </c>
      <c r="S686" s="179" t="str">
        <f t="shared" si="28"/>
        <v/>
      </c>
    </row>
    <row r="687" spans="1:19">
      <c r="A687" s="178" t="str">
        <f t="shared" si="27"/>
        <v/>
      </c>
      <c r="B687" s="16"/>
      <c r="C687" s="16"/>
      <c r="D687" s="16"/>
      <c r="E687" s="16"/>
      <c r="F687" s="16"/>
      <c r="G687" s="16"/>
      <c r="H687" s="16"/>
      <c r="I687" s="180"/>
      <c r="J687" s="16"/>
      <c r="K687" s="16"/>
      <c r="L687" s="15"/>
      <c r="M687" s="15"/>
      <c r="N687" s="15"/>
      <c r="O687" s="15"/>
      <c r="P687" s="15"/>
      <c r="Q687" s="15"/>
      <c r="R687" s="179" t="str">
        <f t="shared" si="29"/>
        <v/>
      </c>
      <c r="S687" s="179" t="str">
        <f t="shared" si="28"/>
        <v/>
      </c>
    </row>
    <row r="688" spans="1:19">
      <c r="A688" s="178" t="str">
        <f t="shared" si="27"/>
        <v/>
      </c>
      <c r="B688" s="16"/>
      <c r="C688" s="16"/>
      <c r="D688" s="16"/>
      <c r="E688" s="16"/>
      <c r="F688" s="16"/>
      <c r="G688" s="16"/>
      <c r="H688" s="16"/>
      <c r="I688" s="180"/>
      <c r="J688" s="16"/>
      <c r="K688" s="16"/>
      <c r="L688" s="15"/>
      <c r="M688" s="15"/>
      <c r="N688" s="15"/>
      <c r="O688" s="15"/>
      <c r="P688" s="15"/>
      <c r="Q688" s="15"/>
      <c r="R688" s="179" t="str">
        <f t="shared" si="29"/>
        <v/>
      </c>
      <c r="S688" s="179" t="str">
        <f t="shared" si="28"/>
        <v/>
      </c>
    </row>
    <row r="689" spans="1:19">
      <c r="A689" s="178" t="str">
        <f t="shared" si="27"/>
        <v/>
      </c>
      <c r="B689" s="16"/>
      <c r="C689" s="16"/>
      <c r="D689" s="16"/>
      <c r="E689" s="16"/>
      <c r="F689" s="16"/>
      <c r="G689" s="16"/>
      <c r="H689" s="16"/>
      <c r="I689" s="180"/>
      <c r="J689" s="16"/>
      <c r="K689" s="16"/>
      <c r="L689" s="15"/>
      <c r="M689" s="15"/>
      <c r="N689" s="15"/>
      <c r="O689" s="15"/>
      <c r="P689" s="15"/>
      <c r="Q689" s="15"/>
      <c r="R689" s="179" t="str">
        <f t="shared" si="29"/>
        <v/>
      </c>
      <c r="S689" s="179" t="str">
        <f t="shared" si="28"/>
        <v/>
      </c>
    </row>
    <row r="690" spans="1:19">
      <c r="A690" s="178" t="str">
        <f t="shared" si="27"/>
        <v/>
      </c>
      <c r="B690" s="16"/>
      <c r="C690" s="16"/>
      <c r="D690" s="16"/>
      <c r="E690" s="16"/>
      <c r="F690" s="16"/>
      <c r="G690" s="16"/>
      <c r="H690" s="16"/>
      <c r="I690" s="180"/>
      <c r="J690" s="16"/>
      <c r="K690" s="16"/>
      <c r="L690" s="15"/>
      <c r="M690" s="15"/>
      <c r="N690" s="15"/>
      <c r="O690" s="15"/>
      <c r="P690" s="15"/>
      <c r="Q690" s="15"/>
      <c r="R690" s="179" t="str">
        <f t="shared" si="29"/>
        <v/>
      </c>
      <c r="S690" s="179" t="str">
        <f t="shared" si="28"/>
        <v/>
      </c>
    </row>
    <row r="691" spans="1:19">
      <c r="A691" s="178" t="str">
        <f t="shared" si="27"/>
        <v/>
      </c>
      <c r="B691" s="16"/>
      <c r="C691" s="16"/>
      <c r="D691" s="16"/>
      <c r="E691" s="16"/>
      <c r="F691" s="16"/>
      <c r="G691" s="16"/>
      <c r="H691" s="16"/>
      <c r="I691" s="180"/>
      <c r="J691" s="16"/>
      <c r="K691" s="16"/>
      <c r="L691" s="15"/>
      <c r="M691" s="15"/>
      <c r="N691" s="15"/>
      <c r="O691" s="15"/>
      <c r="P691" s="15"/>
      <c r="Q691" s="15"/>
      <c r="R691" s="179" t="str">
        <f t="shared" si="29"/>
        <v/>
      </c>
      <c r="S691" s="179" t="str">
        <f t="shared" si="28"/>
        <v/>
      </c>
    </row>
    <row r="692" spans="1:19">
      <c r="A692" s="178" t="str">
        <f t="shared" si="27"/>
        <v/>
      </c>
      <c r="B692" s="16"/>
      <c r="C692" s="16"/>
      <c r="D692" s="16"/>
      <c r="E692" s="16"/>
      <c r="F692" s="16"/>
      <c r="G692" s="16"/>
      <c r="H692" s="16"/>
      <c r="I692" s="180"/>
      <c r="J692" s="16"/>
      <c r="K692" s="16"/>
      <c r="L692" s="15"/>
      <c r="M692" s="15"/>
      <c r="N692" s="15"/>
      <c r="O692" s="15"/>
      <c r="P692" s="15"/>
      <c r="Q692" s="15"/>
      <c r="R692" s="179" t="str">
        <f t="shared" si="29"/>
        <v/>
      </c>
      <c r="S692" s="179" t="str">
        <f t="shared" si="28"/>
        <v/>
      </c>
    </row>
    <row r="693" spans="1:19">
      <c r="A693" s="178" t="str">
        <f t="shared" si="27"/>
        <v/>
      </c>
      <c r="B693" s="16"/>
      <c r="C693" s="16"/>
      <c r="D693" s="16"/>
      <c r="E693" s="16"/>
      <c r="F693" s="16"/>
      <c r="G693" s="16"/>
      <c r="H693" s="16"/>
      <c r="I693" s="180"/>
      <c r="J693" s="16"/>
      <c r="K693" s="16"/>
      <c r="L693" s="15"/>
      <c r="M693" s="15"/>
      <c r="N693" s="15"/>
      <c r="O693" s="15"/>
      <c r="P693" s="15"/>
      <c r="Q693" s="15"/>
      <c r="R693" s="179" t="str">
        <f t="shared" si="29"/>
        <v/>
      </c>
      <c r="S693" s="179" t="str">
        <f t="shared" si="28"/>
        <v/>
      </c>
    </row>
    <row r="694" spans="1:19">
      <c r="A694" s="178" t="str">
        <f t="shared" si="27"/>
        <v/>
      </c>
      <c r="B694" s="16"/>
      <c r="C694" s="16"/>
      <c r="D694" s="16"/>
      <c r="E694" s="16"/>
      <c r="F694" s="16"/>
      <c r="G694" s="16"/>
      <c r="H694" s="16"/>
      <c r="I694" s="180"/>
      <c r="J694" s="16"/>
      <c r="K694" s="16"/>
      <c r="L694" s="15"/>
      <c r="M694" s="15"/>
      <c r="N694" s="15"/>
      <c r="O694" s="15"/>
      <c r="P694" s="15"/>
      <c r="Q694" s="15"/>
      <c r="R694" s="179" t="str">
        <f t="shared" si="29"/>
        <v/>
      </c>
      <c r="S694" s="179" t="str">
        <f t="shared" si="28"/>
        <v/>
      </c>
    </row>
    <row r="695" spans="1:19">
      <c r="A695" s="178" t="str">
        <f t="shared" si="27"/>
        <v/>
      </c>
      <c r="B695" s="16"/>
      <c r="C695" s="16"/>
      <c r="D695" s="16"/>
      <c r="E695" s="16"/>
      <c r="F695" s="16"/>
      <c r="G695" s="16"/>
      <c r="H695" s="16"/>
      <c r="I695" s="180"/>
      <c r="J695" s="16"/>
      <c r="K695" s="16"/>
      <c r="L695" s="15"/>
      <c r="M695" s="15"/>
      <c r="N695" s="15"/>
      <c r="O695" s="15"/>
      <c r="P695" s="15"/>
      <c r="Q695" s="15"/>
      <c r="R695" s="179" t="str">
        <f t="shared" si="29"/>
        <v/>
      </c>
      <c r="S695" s="179" t="str">
        <f t="shared" si="28"/>
        <v/>
      </c>
    </row>
    <row r="696" spans="1:19">
      <c r="A696" s="178" t="str">
        <f t="shared" si="27"/>
        <v/>
      </c>
      <c r="B696" s="16"/>
      <c r="C696" s="16"/>
      <c r="D696" s="16"/>
      <c r="E696" s="16"/>
      <c r="F696" s="16"/>
      <c r="G696" s="16"/>
      <c r="H696" s="16"/>
      <c r="I696" s="180"/>
      <c r="J696" s="16"/>
      <c r="K696" s="16"/>
      <c r="L696" s="15"/>
      <c r="M696" s="15"/>
      <c r="N696" s="15"/>
      <c r="O696" s="15"/>
      <c r="P696" s="15"/>
      <c r="Q696" s="15"/>
      <c r="R696" s="179" t="str">
        <f t="shared" si="29"/>
        <v/>
      </c>
      <c r="S696" s="179" t="str">
        <f t="shared" si="28"/>
        <v/>
      </c>
    </row>
    <row r="697" spans="1:19">
      <c r="A697" s="178" t="str">
        <f t="shared" si="27"/>
        <v/>
      </c>
      <c r="B697" s="16"/>
      <c r="C697" s="16"/>
      <c r="D697" s="16"/>
      <c r="E697" s="16"/>
      <c r="F697" s="16"/>
      <c r="G697" s="16"/>
      <c r="H697" s="16"/>
      <c r="I697" s="180"/>
      <c r="J697" s="16"/>
      <c r="K697" s="16"/>
      <c r="L697" s="15"/>
      <c r="M697" s="15"/>
      <c r="N697" s="15"/>
      <c r="O697" s="15"/>
      <c r="P697" s="15"/>
      <c r="Q697" s="15"/>
      <c r="R697" s="179" t="str">
        <f t="shared" si="29"/>
        <v/>
      </c>
      <c r="S697" s="179" t="str">
        <f t="shared" si="28"/>
        <v/>
      </c>
    </row>
    <row r="698" spans="1:19">
      <c r="A698" s="178" t="str">
        <f t="shared" si="27"/>
        <v/>
      </c>
      <c r="B698" s="16"/>
      <c r="C698" s="16"/>
      <c r="D698" s="16"/>
      <c r="E698" s="16"/>
      <c r="F698" s="16"/>
      <c r="G698" s="16"/>
      <c r="H698" s="16"/>
      <c r="I698" s="180"/>
      <c r="J698" s="16"/>
      <c r="K698" s="16"/>
      <c r="L698" s="15"/>
      <c r="M698" s="15"/>
      <c r="N698" s="15"/>
      <c r="O698" s="15"/>
      <c r="P698" s="15"/>
      <c r="Q698" s="15"/>
      <c r="R698" s="179" t="str">
        <f t="shared" si="29"/>
        <v/>
      </c>
      <c r="S698" s="179" t="str">
        <f t="shared" si="28"/>
        <v/>
      </c>
    </row>
    <row r="699" spans="1:19">
      <c r="A699" s="178" t="str">
        <f t="shared" si="27"/>
        <v/>
      </c>
      <c r="B699" s="16"/>
      <c r="C699" s="16"/>
      <c r="D699" s="16"/>
      <c r="E699" s="16"/>
      <c r="F699" s="16"/>
      <c r="G699" s="16"/>
      <c r="H699" s="16"/>
      <c r="I699" s="180"/>
      <c r="J699" s="16"/>
      <c r="K699" s="16"/>
      <c r="L699" s="15"/>
      <c r="M699" s="15"/>
      <c r="N699" s="15"/>
      <c r="O699" s="15"/>
      <c r="P699" s="15"/>
      <c r="Q699" s="15"/>
      <c r="R699" s="179" t="str">
        <f t="shared" si="29"/>
        <v/>
      </c>
      <c r="S699" s="179" t="str">
        <f t="shared" si="28"/>
        <v/>
      </c>
    </row>
    <row r="700" spans="1:19">
      <c r="A700" s="178" t="str">
        <f t="shared" si="27"/>
        <v/>
      </c>
      <c r="B700" s="16"/>
      <c r="C700" s="16"/>
      <c r="D700" s="16"/>
      <c r="E700" s="16"/>
      <c r="F700" s="16"/>
      <c r="G700" s="16"/>
      <c r="H700" s="16"/>
      <c r="I700" s="180"/>
      <c r="J700" s="16"/>
      <c r="K700" s="16"/>
      <c r="L700" s="15"/>
      <c r="M700" s="15"/>
      <c r="N700" s="15"/>
      <c r="O700" s="15"/>
      <c r="P700" s="15"/>
      <c r="Q700" s="15"/>
      <c r="R700" s="179" t="str">
        <f t="shared" si="29"/>
        <v/>
      </c>
      <c r="S700" s="179" t="str">
        <f t="shared" si="28"/>
        <v/>
      </c>
    </row>
    <row r="701" spans="1:19">
      <c r="A701" s="178" t="str">
        <f t="shared" si="27"/>
        <v/>
      </c>
      <c r="B701" s="16"/>
      <c r="C701" s="16"/>
      <c r="D701" s="16"/>
      <c r="E701" s="16"/>
      <c r="F701" s="16"/>
      <c r="G701" s="16"/>
      <c r="H701" s="16"/>
      <c r="I701" s="180"/>
      <c r="J701" s="16"/>
      <c r="K701" s="16"/>
      <c r="L701" s="15"/>
      <c r="M701" s="15"/>
      <c r="N701" s="15"/>
      <c r="O701" s="15"/>
      <c r="P701" s="15"/>
      <c r="Q701" s="15"/>
      <c r="R701" s="179" t="str">
        <f t="shared" si="29"/>
        <v/>
      </c>
      <c r="S701" s="179" t="str">
        <f t="shared" si="28"/>
        <v/>
      </c>
    </row>
    <row r="702" spans="1:19">
      <c r="A702" s="178" t="str">
        <f t="shared" si="27"/>
        <v/>
      </c>
      <c r="B702" s="16"/>
      <c r="C702" s="16"/>
      <c r="D702" s="16"/>
      <c r="E702" s="16"/>
      <c r="F702" s="16"/>
      <c r="G702" s="16"/>
      <c r="H702" s="16"/>
      <c r="I702" s="180"/>
      <c r="J702" s="16"/>
      <c r="K702" s="16"/>
      <c r="L702" s="15"/>
      <c r="M702" s="15"/>
      <c r="N702" s="15"/>
      <c r="O702" s="15"/>
      <c r="P702" s="15"/>
      <c r="Q702" s="15"/>
      <c r="R702" s="179" t="str">
        <f t="shared" si="29"/>
        <v/>
      </c>
      <c r="S702" s="179" t="str">
        <f t="shared" si="28"/>
        <v/>
      </c>
    </row>
    <row r="703" spans="1:19">
      <c r="A703" s="178" t="str">
        <f t="shared" si="27"/>
        <v/>
      </c>
      <c r="B703" s="16"/>
      <c r="C703" s="16"/>
      <c r="D703" s="16"/>
      <c r="E703" s="16"/>
      <c r="F703" s="16"/>
      <c r="G703" s="16"/>
      <c r="H703" s="16"/>
      <c r="I703" s="180"/>
      <c r="J703" s="16"/>
      <c r="K703" s="16"/>
      <c r="L703" s="15"/>
      <c r="M703" s="15"/>
      <c r="N703" s="15"/>
      <c r="O703" s="15"/>
      <c r="P703" s="15"/>
      <c r="Q703" s="15"/>
      <c r="R703" s="179" t="str">
        <f t="shared" si="29"/>
        <v/>
      </c>
      <c r="S703" s="179" t="str">
        <f t="shared" si="28"/>
        <v/>
      </c>
    </row>
    <row r="704" spans="1:19">
      <c r="A704" s="178" t="str">
        <f t="shared" si="27"/>
        <v/>
      </c>
      <c r="B704" s="16"/>
      <c r="C704" s="16"/>
      <c r="D704" s="16"/>
      <c r="E704" s="16"/>
      <c r="F704" s="16"/>
      <c r="G704" s="16"/>
      <c r="H704" s="16"/>
      <c r="I704" s="180"/>
      <c r="J704" s="16"/>
      <c r="K704" s="16"/>
      <c r="L704" s="15"/>
      <c r="M704" s="15"/>
      <c r="N704" s="15"/>
      <c r="O704" s="15"/>
      <c r="P704" s="15"/>
      <c r="Q704" s="15"/>
      <c r="R704" s="179" t="str">
        <f t="shared" si="29"/>
        <v/>
      </c>
      <c r="S704" s="179" t="str">
        <f t="shared" si="28"/>
        <v/>
      </c>
    </row>
    <row r="705" spans="1:19">
      <c r="A705" s="178" t="str">
        <f t="shared" si="27"/>
        <v/>
      </c>
      <c r="B705" s="16"/>
      <c r="C705" s="16"/>
      <c r="D705" s="16"/>
      <c r="E705" s="16"/>
      <c r="F705" s="16"/>
      <c r="G705" s="16"/>
      <c r="H705" s="16"/>
      <c r="I705" s="180"/>
      <c r="J705" s="16"/>
      <c r="K705" s="16"/>
      <c r="L705" s="15"/>
      <c r="M705" s="15"/>
      <c r="N705" s="15"/>
      <c r="O705" s="15"/>
      <c r="P705" s="15"/>
      <c r="Q705" s="15"/>
      <c r="R705" s="179" t="str">
        <f t="shared" si="29"/>
        <v/>
      </c>
      <c r="S705" s="179" t="str">
        <f t="shared" si="28"/>
        <v/>
      </c>
    </row>
    <row r="706" spans="1:19">
      <c r="A706" s="178" t="str">
        <f t="shared" si="27"/>
        <v/>
      </c>
      <c r="B706" s="16"/>
      <c r="C706" s="16"/>
      <c r="D706" s="16"/>
      <c r="E706" s="16"/>
      <c r="F706" s="16"/>
      <c r="G706" s="16"/>
      <c r="H706" s="16"/>
      <c r="I706" s="180"/>
      <c r="J706" s="16"/>
      <c r="K706" s="16"/>
      <c r="L706" s="15"/>
      <c r="M706" s="15"/>
      <c r="N706" s="15"/>
      <c r="O706" s="15"/>
      <c r="P706" s="15"/>
      <c r="Q706" s="15"/>
      <c r="R706" s="179" t="str">
        <f t="shared" si="29"/>
        <v/>
      </c>
      <c r="S706" s="179" t="str">
        <f t="shared" si="28"/>
        <v/>
      </c>
    </row>
    <row r="707" spans="1:19">
      <c r="A707" s="178" t="str">
        <f t="shared" si="27"/>
        <v/>
      </c>
      <c r="B707" s="16"/>
      <c r="C707" s="16"/>
      <c r="D707" s="16"/>
      <c r="E707" s="16"/>
      <c r="F707" s="16"/>
      <c r="G707" s="16"/>
      <c r="H707" s="16"/>
      <c r="I707" s="180"/>
      <c r="J707" s="16"/>
      <c r="K707" s="16"/>
      <c r="L707" s="15"/>
      <c r="M707" s="15"/>
      <c r="N707" s="15"/>
      <c r="O707" s="15"/>
      <c r="P707" s="15"/>
      <c r="Q707" s="15"/>
      <c r="R707" s="179" t="str">
        <f t="shared" si="29"/>
        <v/>
      </c>
      <c r="S707" s="179" t="str">
        <f t="shared" si="28"/>
        <v/>
      </c>
    </row>
    <row r="708" spans="1:19">
      <c r="A708" s="178" t="str">
        <f t="shared" si="27"/>
        <v/>
      </c>
      <c r="B708" s="16"/>
      <c r="C708" s="16"/>
      <c r="D708" s="16"/>
      <c r="E708" s="16"/>
      <c r="F708" s="16"/>
      <c r="G708" s="16"/>
      <c r="H708" s="16"/>
      <c r="I708" s="180"/>
      <c r="J708" s="16"/>
      <c r="K708" s="16"/>
      <c r="L708" s="15"/>
      <c r="M708" s="15"/>
      <c r="N708" s="15"/>
      <c r="O708" s="15"/>
      <c r="P708" s="15"/>
      <c r="Q708" s="15"/>
      <c r="R708" s="179" t="str">
        <f t="shared" si="29"/>
        <v/>
      </c>
      <c r="S708" s="179" t="str">
        <f t="shared" si="28"/>
        <v/>
      </c>
    </row>
    <row r="709" spans="1:19">
      <c r="A709" s="178" t="str">
        <f t="shared" si="27"/>
        <v/>
      </c>
      <c r="B709" s="16"/>
      <c r="C709" s="16"/>
      <c r="D709" s="16"/>
      <c r="E709" s="16"/>
      <c r="F709" s="16"/>
      <c r="G709" s="16"/>
      <c r="H709" s="16"/>
      <c r="I709" s="180"/>
      <c r="J709" s="16"/>
      <c r="K709" s="16"/>
      <c r="L709" s="15"/>
      <c r="M709" s="15"/>
      <c r="N709" s="15"/>
      <c r="O709" s="15"/>
      <c r="P709" s="15"/>
      <c r="Q709" s="15"/>
      <c r="R709" s="179" t="str">
        <f t="shared" si="29"/>
        <v/>
      </c>
      <c r="S709" s="179" t="str">
        <f t="shared" si="28"/>
        <v/>
      </c>
    </row>
    <row r="710" spans="1:19">
      <c r="A710" s="178" t="str">
        <f t="shared" ref="A710:A773" si="30">IF(D710&lt;&gt;"",ROW()-5,"")</f>
        <v/>
      </c>
      <c r="B710" s="16"/>
      <c r="C710" s="16"/>
      <c r="D710" s="16"/>
      <c r="E710" s="16"/>
      <c r="F710" s="16"/>
      <c r="G710" s="16"/>
      <c r="H710" s="16"/>
      <c r="I710" s="180"/>
      <c r="J710" s="16"/>
      <c r="K710" s="16"/>
      <c r="L710" s="15"/>
      <c r="M710" s="15"/>
      <c r="N710" s="15"/>
      <c r="O710" s="15"/>
      <c r="P710" s="15"/>
      <c r="Q710" s="15"/>
      <c r="R710" s="179" t="str">
        <f t="shared" si="29"/>
        <v/>
      </c>
      <c r="S710" s="179" t="str">
        <f t="shared" ref="S710:S773" si="31">IF(D710="","",SUM(L710:P710))</f>
        <v/>
      </c>
    </row>
    <row r="711" spans="1:19">
      <c r="A711" s="178" t="str">
        <f t="shared" si="30"/>
        <v/>
      </c>
      <c r="B711" s="16"/>
      <c r="C711" s="16"/>
      <c r="D711" s="16"/>
      <c r="E711" s="16"/>
      <c r="F711" s="16"/>
      <c r="G711" s="16"/>
      <c r="H711" s="16"/>
      <c r="I711" s="180"/>
      <c r="J711" s="16"/>
      <c r="K711" s="16"/>
      <c r="L711" s="15"/>
      <c r="M711" s="15"/>
      <c r="N711" s="15"/>
      <c r="O711" s="15"/>
      <c r="P711" s="15"/>
      <c r="Q711" s="15"/>
      <c r="R711" s="179" t="str">
        <f t="shared" si="29"/>
        <v/>
      </c>
      <c r="S711" s="179" t="str">
        <f t="shared" si="31"/>
        <v/>
      </c>
    </row>
    <row r="712" spans="1:19">
      <c r="A712" s="178" t="str">
        <f t="shared" si="30"/>
        <v/>
      </c>
      <c r="B712" s="16"/>
      <c r="C712" s="16"/>
      <c r="D712" s="16"/>
      <c r="E712" s="16"/>
      <c r="F712" s="16"/>
      <c r="G712" s="16"/>
      <c r="H712" s="16"/>
      <c r="I712" s="180"/>
      <c r="J712" s="16"/>
      <c r="K712" s="16"/>
      <c r="L712" s="15"/>
      <c r="M712" s="15"/>
      <c r="N712" s="15"/>
      <c r="O712" s="15"/>
      <c r="P712" s="15"/>
      <c r="Q712" s="15"/>
      <c r="R712" s="179" t="str">
        <f t="shared" si="29"/>
        <v/>
      </c>
      <c r="S712" s="179" t="str">
        <f t="shared" si="31"/>
        <v/>
      </c>
    </row>
    <row r="713" spans="1:19">
      <c r="A713" s="178" t="str">
        <f t="shared" si="30"/>
        <v/>
      </c>
      <c r="B713" s="16"/>
      <c r="C713" s="16"/>
      <c r="D713" s="16"/>
      <c r="E713" s="16"/>
      <c r="F713" s="16"/>
      <c r="G713" s="16"/>
      <c r="H713" s="16"/>
      <c r="I713" s="180"/>
      <c r="J713" s="16"/>
      <c r="K713" s="16"/>
      <c r="L713" s="15"/>
      <c r="M713" s="15"/>
      <c r="N713" s="15"/>
      <c r="O713" s="15"/>
      <c r="P713" s="15"/>
      <c r="Q713" s="15"/>
      <c r="R713" s="179" t="str">
        <f t="shared" si="29"/>
        <v/>
      </c>
      <c r="S713" s="179" t="str">
        <f t="shared" si="31"/>
        <v/>
      </c>
    </row>
    <row r="714" spans="1:19">
      <c r="A714" s="178" t="str">
        <f t="shared" si="30"/>
        <v/>
      </c>
      <c r="B714" s="16"/>
      <c r="C714" s="16"/>
      <c r="D714" s="16"/>
      <c r="E714" s="16"/>
      <c r="F714" s="16"/>
      <c r="G714" s="16"/>
      <c r="H714" s="16"/>
      <c r="I714" s="180"/>
      <c r="J714" s="16"/>
      <c r="K714" s="16"/>
      <c r="L714" s="15"/>
      <c r="M714" s="15"/>
      <c r="N714" s="15"/>
      <c r="O714" s="15"/>
      <c r="P714" s="15"/>
      <c r="Q714" s="15"/>
      <c r="R714" s="179" t="str">
        <f t="shared" si="29"/>
        <v/>
      </c>
      <c r="S714" s="179" t="str">
        <f t="shared" si="31"/>
        <v/>
      </c>
    </row>
    <row r="715" spans="1:19">
      <c r="A715" s="178" t="str">
        <f t="shared" si="30"/>
        <v/>
      </c>
      <c r="B715" s="16"/>
      <c r="C715" s="16"/>
      <c r="D715" s="16"/>
      <c r="E715" s="16"/>
      <c r="F715" s="16"/>
      <c r="G715" s="16"/>
      <c r="H715" s="16"/>
      <c r="I715" s="180"/>
      <c r="J715" s="16"/>
      <c r="K715" s="16"/>
      <c r="L715" s="15"/>
      <c r="M715" s="15"/>
      <c r="N715" s="15"/>
      <c r="O715" s="15"/>
      <c r="P715" s="15"/>
      <c r="Q715" s="15"/>
      <c r="R715" s="179" t="str">
        <f t="shared" ref="R715:R778" si="32">IF(D715="","",SUM(J715:K715))</f>
        <v/>
      </c>
      <c r="S715" s="179" t="str">
        <f t="shared" si="31"/>
        <v/>
      </c>
    </row>
    <row r="716" spans="1:19">
      <c r="A716" s="178" t="str">
        <f t="shared" si="30"/>
        <v/>
      </c>
      <c r="B716" s="16"/>
      <c r="C716" s="16"/>
      <c r="D716" s="16"/>
      <c r="E716" s="16"/>
      <c r="F716" s="16"/>
      <c r="G716" s="16"/>
      <c r="H716" s="16"/>
      <c r="I716" s="180"/>
      <c r="J716" s="16"/>
      <c r="K716" s="16"/>
      <c r="L716" s="15"/>
      <c r="M716" s="15"/>
      <c r="N716" s="15"/>
      <c r="O716" s="15"/>
      <c r="P716" s="15"/>
      <c r="Q716" s="15"/>
      <c r="R716" s="179" t="str">
        <f t="shared" si="32"/>
        <v/>
      </c>
      <c r="S716" s="179" t="str">
        <f t="shared" si="31"/>
        <v/>
      </c>
    </row>
    <row r="717" spans="1:19">
      <c r="A717" s="178" t="str">
        <f t="shared" si="30"/>
        <v/>
      </c>
      <c r="B717" s="16"/>
      <c r="C717" s="16"/>
      <c r="D717" s="16"/>
      <c r="E717" s="16"/>
      <c r="F717" s="16"/>
      <c r="G717" s="16"/>
      <c r="H717" s="16"/>
      <c r="I717" s="180"/>
      <c r="J717" s="16"/>
      <c r="K717" s="16"/>
      <c r="L717" s="15"/>
      <c r="M717" s="15"/>
      <c r="N717" s="15"/>
      <c r="O717" s="15"/>
      <c r="P717" s="15"/>
      <c r="Q717" s="15"/>
      <c r="R717" s="179" t="str">
        <f t="shared" si="32"/>
        <v/>
      </c>
      <c r="S717" s="179" t="str">
        <f t="shared" si="31"/>
        <v/>
      </c>
    </row>
    <row r="718" spans="1:19">
      <c r="A718" s="178" t="str">
        <f t="shared" si="30"/>
        <v/>
      </c>
      <c r="B718" s="16"/>
      <c r="C718" s="16"/>
      <c r="D718" s="16"/>
      <c r="E718" s="16"/>
      <c r="F718" s="16"/>
      <c r="G718" s="16"/>
      <c r="H718" s="16"/>
      <c r="I718" s="180"/>
      <c r="J718" s="16"/>
      <c r="K718" s="16"/>
      <c r="L718" s="15"/>
      <c r="M718" s="15"/>
      <c r="N718" s="15"/>
      <c r="O718" s="15"/>
      <c r="P718" s="15"/>
      <c r="Q718" s="15"/>
      <c r="R718" s="179" t="str">
        <f t="shared" si="32"/>
        <v/>
      </c>
      <c r="S718" s="179" t="str">
        <f t="shared" si="31"/>
        <v/>
      </c>
    </row>
    <row r="719" spans="1:19">
      <c r="A719" s="178" t="str">
        <f t="shared" si="30"/>
        <v/>
      </c>
      <c r="B719" s="16"/>
      <c r="C719" s="16"/>
      <c r="D719" s="16"/>
      <c r="E719" s="16"/>
      <c r="F719" s="16"/>
      <c r="G719" s="16"/>
      <c r="H719" s="16"/>
      <c r="I719" s="180"/>
      <c r="J719" s="16"/>
      <c r="K719" s="16"/>
      <c r="L719" s="15"/>
      <c r="M719" s="15"/>
      <c r="N719" s="15"/>
      <c r="O719" s="15"/>
      <c r="P719" s="15"/>
      <c r="Q719" s="15"/>
      <c r="R719" s="179" t="str">
        <f t="shared" si="32"/>
        <v/>
      </c>
      <c r="S719" s="179" t="str">
        <f t="shared" si="31"/>
        <v/>
      </c>
    </row>
    <row r="720" spans="1:19">
      <c r="A720" s="178" t="str">
        <f t="shared" si="30"/>
        <v/>
      </c>
      <c r="B720" s="16"/>
      <c r="C720" s="16"/>
      <c r="D720" s="16"/>
      <c r="E720" s="16"/>
      <c r="F720" s="16"/>
      <c r="G720" s="16"/>
      <c r="H720" s="16"/>
      <c r="I720" s="180"/>
      <c r="J720" s="16"/>
      <c r="K720" s="16"/>
      <c r="L720" s="15"/>
      <c r="M720" s="15"/>
      <c r="N720" s="15"/>
      <c r="O720" s="15"/>
      <c r="P720" s="15"/>
      <c r="Q720" s="15"/>
      <c r="R720" s="179" t="str">
        <f t="shared" si="32"/>
        <v/>
      </c>
      <c r="S720" s="179" t="str">
        <f t="shared" si="31"/>
        <v/>
      </c>
    </row>
    <row r="721" spans="1:19">
      <c r="A721" s="178" t="str">
        <f t="shared" si="30"/>
        <v/>
      </c>
      <c r="B721" s="16"/>
      <c r="C721" s="16"/>
      <c r="D721" s="16"/>
      <c r="E721" s="16"/>
      <c r="F721" s="16"/>
      <c r="G721" s="16"/>
      <c r="H721" s="16"/>
      <c r="I721" s="180"/>
      <c r="J721" s="16"/>
      <c r="K721" s="16"/>
      <c r="L721" s="15"/>
      <c r="M721" s="15"/>
      <c r="N721" s="15"/>
      <c r="O721" s="15"/>
      <c r="P721" s="15"/>
      <c r="Q721" s="15"/>
      <c r="R721" s="179" t="str">
        <f t="shared" si="32"/>
        <v/>
      </c>
      <c r="S721" s="179" t="str">
        <f t="shared" si="31"/>
        <v/>
      </c>
    </row>
    <row r="722" spans="1:19">
      <c r="A722" s="178" t="str">
        <f t="shared" si="30"/>
        <v/>
      </c>
      <c r="B722" s="16"/>
      <c r="C722" s="16"/>
      <c r="D722" s="16"/>
      <c r="E722" s="16"/>
      <c r="F722" s="16"/>
      <c r="G722" s="16"/>
      <c r="H722" s="16"/>
      <c r="I722" s="180"/>
      <c r="J722" s="16"/>
      <c r="K722" s="16"/>
      <c r="L722" s="15"/>
      <c r="M722" s="15"/>
      <c r="N722" s="15"/>
      <c r="O722" s="15"/>
      <c r="P722" s="15"/>
      <c r="Q722" s="15"/>
      <c r="R722" s="179" t="str">
        <f t="shared" si="32"/>
        <v/>
      </c>
      <c r="S722" s="179" t="str">
        <f t="shared" si="31"/>
        <v/>
      </c>
    </row>
    <row r="723" spans="1:19">
      <c r="A723" s="178" t="str">
        <f t="shared" si="30"/>
        <v/>
      </c>
      <c r="B723" s="16"/>
      <c r="C723" s="16"/>
      <c r="D723" s="16"/>
      <c r="E723" s="16"/>
      <c r="F723" s="16"/>
      <c r="G723" s="16"/>
      <c r="H723" s="16"/>
      <c r="I723" s="180"/>
      <c r="J723" s="16"/>
      <c r="K723" s="16"/>
      <c r="L723" s="15"/>
      <c r="M723" s="15"/>
      <c r="N723" s="15"/>
      <c r="O723" s="15"/>
      <c r="P723" s="15"/>
      <c r="Q723" s="15"/>
      <c r="R723" s="179" t="str">
        <f t="shared" si="32"/>
        <v/>
      </c>
      <c r="S723" s="179" t="str">
        <f t="shared" si="31"/>
        <v/>
      </c>
    </row>
    <row r="724" spans="1:19">
      <c r="A724" s="178" t="str">
        <f t="shared" si="30"/>
        <v/>
      </c>
      <c r="B724" s="16"/>
      <c r="C724" s="16"/>
      <c r="D724" s="16"/>
      <c r="E724" s="16"/>
      <c r="F724" s="16"/>
      <c r="G724" s="16"/>
      <c r="H724" s="16"/>
      <c r="I724" s="180"/>
      <c r="J724" s="16"/>
      <c r="K724" s="16"/>
      <c r="L724" s="15"/>
      <c r="M724" s="15"/>
      <c r="N724" s="15"/>
      <c r="O724" s="15"/>
      <c r="P724" s="15"/>
      <c r="Q724" s="15"/>
      <c r="R724" s="179" t="str">
        <f t="shared" si="32"/>
        <v/>
      </c>
      <c r="S724" s="179" t="str">
        <f t="shared" si="31"/>
        <v/>
      </c>
    </row>
    <row r="725" spans="1:19">
      <c r="A725" s="178" t="str">
        <f t="shared" si="30"/>
        <v/>
      </c>
      <c r="B725" s="16"/>
      <c r="C725" s="16"/>
      <c r="D725" s="16"/>
      <c r="E725" s="16"/>
      <c r="F725" s="16"/>
      <c r="G725" s="16"/>
      <c r="H725" s="16"/>
      <c r="I725" s="180"/>
      <c r="J725" s="16"/>
      <c r="K725" s="16"/>
      <c r="L725" s="15"/>
      <c r="M725" s="15"/>
      <c r="N725" s="15"/>
      <c r="O725" s="15"/>
      <c r="P725" s="15"/>
      <c r="Q725" s="15"/>
      <c r="R725" s="179" t="str">
        <f t="shared" si="32"/>
        <v/>
      </c>
      <c r="S725" s="179" t="str">
        <f t="shared" si="31"/>
        <v/>
      </c>
    </row>
    <row r="726" spans="1:19">
      <c r="A726" s="178" t="str">
        <f t="shared" si="30"/>
        <v/>
      </c>
      <c r="B726" s="16"/>
      <c r="C726" s="16"/>
      <c r="D726" s="16"/>
      <c r="E726" s="16"/>
      <c r="F726" s="16"/>
      <c r="G726" s="16"/>
      <c r="H726" s="16"/>
      <c r="I726" s="180"/>
      <c r="J726" s="16"/>
      <c r="K726" s="16"/>
      <c r="L726" s="15"/>
      <c r="M726" s="15"/>
      <c r="N726" s="15"/>
      <c r="O726" s="15"/>
      <c r="P726" s="15"/>
      <c r="Q726" s="15"/>
      <c r="R726" s="179" t="str">
        <f t="shared" si="32"/>
        <v/>
      </c>
      <c r="S726" s="179" t="str">
        <f t="shared" si="31"/>
        <v/>
      </c>
    </row>
    <row r="727" spans="1:19">
      <c r="A727" s="178" t="str">
        <f t="shared" si="30"/>
        <v/>
      </c>
      <c r="B727" s="16"/>
      <c r="C727" s="16"/>
      <c r="D727" s="16"/>
      <c r="E727" s="16"/>
      <c r="F727" s="16"/>
      <c r="G727" s="16"/>
      <c r="H727" s="16"/>
      <c r="I727" s="180"/>
      <c r="J727" s="16"/>
      <c r="K727" s="16"/>
      <c r="L727" s="15"/>
      <c r="M727" s="15"/>
      <c r="N727" s="15"/>
      <c r="O727" s="15"/>
      <c r="P727" s="15"/>
      <c r="Q727" s="15"/>
      <c r="R727" s="179" t="str">
        <f t="shared" si="32"/>
        <v/>
      </c>
      <c r="S727" s="179" t="str">
        <f t="shared" si="31"/>
        <v/>
      </c>
    </row>
    <row r="728" spans="1:19">
      <c r="A728" s="178" t="str">
        <f t="shared" si="30"/>
        <v/>
      </c>
      <c r="B728" s="16"/>
      <c r="C728" s="16"/>
      <c r="D728" s="16"/>
      <c r="E728" s="16"/>
      <c r="F728" s="16"/>
      <c r="G728" s="16"/>
      <c r="H728" s="16"/>
      <c r="I728" s="180"/>
      <c r="J728" s="16"/>
      <c r="K728" s="16"/>
      <c r="L728" s="15"/>
      <c r="M728" s="15"/>
      <c r="N728" s="15"/>
      <c r="O728" s="15"/>
      <c r="P728" s="15"/>
      <c r="Q728" s="15"/>
      <c r="R728" s="179" t="str">
        <f t="shared" si="32"/>
        <v/>
      </c>
      <c r="S728" s="179" t="str">
        <f t="shared" si="31"/>
        <v/>
      </c>
    </row>
    <row r="729" spans="1:19">
      <c r="A729" s="178" t="str">
        <f t="shared" si="30"/>
        <v/>
      </c>
      <c r="B729" s="16"/>
      <c r="C729" s="16"/>
      <c r="D729" s="16"/>
      <c r="E729" s="16"/>
      <c r="F729" s="16"/>
      <c r="G729" s="16"/>
      <c r="H729" s="16"/>
      <c r="I729" s="180"/>
      <c r="J729" s="16"/>
      <c r="K729" s="16"/>
      <c r="L729" s="15"/>
      <c r="M729" s="15"/>
      <c r="N729" s="15"/>
      <c r="O729" s="15"/>
      <c r="P729" s="15"/>
      <c r="Q729" s="15"/>
      <c r="R729" s="179" t="str">
        <f t="shared" si="32"/>
        <v/>
      </c>
      <c r="S729" s="179" t="str">
        <f t="shared" si="31"/>
        <v/>
      </c>
    </row>
    <row r="730" spans="1:19">
      <c r="A730" s="178" t="str">
        <f t="shared" si="30"/>
        <v/>
      </c>
      <c r="B730" s="16"/>
      <c r="C730" s="16"/>
      <c r="D730" s="16"/>
      <c r="E730" s="16"/>
      <c r="F730" s="16"/>
      <c r="G730" s="16"/>
      <c r="H730" s="16"/>
      <c r="I730" s="180"/>
      <c r="J730" s="16"/>
      <c r="K730" s="16"/>
      <c r="L730" s="15"/>
      <c r="M730" s="15"/>
      <c r="N730" s="15"/>
      <c r="O730" s="15"/>
      <c r="P730" s="15"/>
      <c r="Q730" s="15"/>
      <c r="R730" s="179" t="str">
        <f t="shared" si="32"/>
        <v/>
      </c>
      <c r="S730" s="179" t="str">
        <f t="shared" si="31"/>
        <v/>
      </c>
    </row>
    <row r="731" spans="1:19">
      <c r="A731" s="178" t="str">
        <f t="shared" si="30"/>
        <v/>
      </c>
      <c r="B731" s="16"/>
      <c r="C731" s="16"/>
      <c r="D731" s="16"/>
      <c r="E731" s="16"/>
      <c r="F731" s="16"/>
      <c r="G731" s="16"/>
      <c r="H731" s="16"/>
      <c r="I731" s="180"/>
      <c r="J731" s="16"/>
      <c r="K731" s="16"/>
      <c r="L731" s="15"/>
      <c r="M731" s="15"/>
      <c r="N731" s="15"/>
      <c r="O731" s="15"/>
      <c r="P731" s="15"/>
      <c r="Q731" s="15"/>
      <c r="R731" s="179" t="str">
        <f t="shared" si="32"/>
        <v/>
      </c>
      <c r="S731" s="179" t="str">
        <f t="shared" si="31"/>
        <v/>
      </c>
    </row>
    <row r="732" spans="1:19">
      <c r="A732" s="178" t="str">
        <f t="shared" si="30"/>
        <v/>
      </c>
      <c r="B732" s="16"/>
      <c r="C732" s="16"/>
      <c r="D732" s="16"/>
      <c r="E732" s="16"/>
      <c r="F732" s="16"/>
      <c r="G732" s="16"/>
      <c r="H732" s="16"/>
      <c r="I732" s="180"/>
      <c r="J732" s="16"/>
      <c r="K732" s="16"/>
      <c r="L732" s="15"/>
      <c r="M732" s="15"/>
      <c r="N732" s="15"/>
      <c r="O732" s="15"/>
      <c r="P732" s="15"/>
      <c r="Q732" s="15"/>
      <c r="R732" s="179" t="str">
        <f t="shared" si="32"/>
        <v/>
      </c>
      <c r="S732" s="179" t="str">
        <f t="shared" si="31"/>
        <v/>
      </c>
    </row>
    <row r="733" spans="1:19">
      <c r="A733" s="178" t="str">
        <f t="shared" si="30"/>
        <v/>
      </c>
      <c r="B733" s="16"/>
      <c r="C733" s="16"/>
      <c r="D733" s="16"/>
      <c r="E733" s="16"/>
      <c r="F733" s="16"/>
      <c r="G733" s="16"/>
      <c r="H733" s="16"/>
      <c r="I733" s="180"/>
      <c r="J733" s="16"/>
      <c r="K733" s="16"/>
      <c r="L733" s="15"/>
      <c r="M733" s="15"/>
      <c r="N733" s="15"/>
      <c r="O733" s="15"/>
      <c r="P733" s="15"/>
      <c r="Q733" s="15"/>
      <c r="R733" s="179" t="str">
        <f t="shared" si="32"/>
        <v/>
      </c>
      <c r="S733" s="179" t="str">
        <f t="shared" si="31"/>
        <v/>
      </c>
    </row>
    <row r="734" spans="1:19">
      <c r="A734" s="178" t="str">
        <f t="shared" si="30"/>
        <v/>
      </c>
      <c r="B734" s="16"/>
      <c r="C734" s="16"/>
      <c r="D734" s="16"/>
      <c r="E734" s="16"/>
      <c r="F734" s="16"/>
      <c r="G734" s="16"/>
      <c r="H734" s="16"/>
      <c r="I734" s="180"/>
      <c r="J734" s="16"/>
      <c r="K734" s="16"/>
      <c r="L734" s="15"/>
      <c r="M734" s="15"/>
      <c r="N734" s="15"/>
      <c r="O734" s="15"/>
      <c r="P734" s="15"/>
      <c r="Q734" s="15"/>
      <c r="R734" s="179" t="str">
        <f t="shared" si="32"/>
        <v/>
      </c>
      <c r="S734" s="179" t="str">
        <f t="shared" si="31"/>
        <v/>
      </c>
    </row>
    <row r="735" spans="1:19">
      <c r="A735" s="178" t="str">
        <f t="shared" si="30"/>
        <v/>
      </c>
      <c r="B735" s="16"/>
      <c r="C735" s="16"/>
      <c r="D735" s="16"/>
      <c r="E735" s="16"/>
      <c r="F735" s="16"/>
      <c r="G735" s="16"/>
      <c r="H735" s="16"/>
      <c r="I735" s="180"/>
      <c r="J735" s="16"/>
      <c r="K735" s="16"/>
      <c r="L735" s="15"/>
      <c r="M735" s="15"/>
      <c r="N735" s="15"/>
      <c r="O735" s="15"/>
      <c r="P735" s="15"/>
      <c r="Q735" s="15"/>
      <c r="R735" s="179" t="str">
        <f t="shared" si="32"/>
        <v/>
      </c>
      <c r="S735" s="179" t="str">
        <f t="shared" si="31"/>
        <v/>
      </c>
    </row>
    <row r="736" spans="1:19">
      <c r="A736" s="178" t="str">
        <f t="shared" si="30"/>
        <v/>
      </c>
      <c r="B736" s="16"/>
      <c r="C736" s="16"/>
      <c r="D736" s="16"/>
      <c r="E736" s="16"/>
      <c r="F736" s="16"/>
      <c r="G736" s="16"/>
      <c r="H736" s="16"/>
      <c r="I736" s="180"/>
      <c r="J736" s="16"/>
      <c r="K736" s="16"/>
      <c r="L736" s="15"/>
      <c r="M736" s="15"/>
      <c r="N736" s="15"/>
      <c r="O736" s="15"/>
      <c r="P736" s="15"/>
      <c r="Q736" s="15"/>
      <c r="R736" s="179" t="str">
        <f t="shared" si="32"/>
        <v/>
      </c>
      <c r="S736" s="179" t="str">
        <f t="shared" si="31"/>
        <v/>
      </c>
    </row>
    <row r="737" spans="1:19">
      <c r="A737" s="178" t="str">
        <f t="shared" si="30"/>
        <v/>
      </c>
      <c r="B737" s="16"/>
      <c r="C737" s="16"/>
      <c r="D737" s="16"/>
      <c r="E737" s="16"/>
      <c r="F737" s="16"/>
      <c r="G737" s="16"/>
      <c r="H737" s="16"/>
      <c r="I737" s="180"/>
      <c r="J737" s="16"/>
      <c r="K737" s="16"/>
      <c r="L737" s="15"/>
      <c r="M737" s="15"/>
      <c r="N737" s="15"/>
      <c r="O737" s="15"/>
      <c r="P737" s="15"/>
      <c r="Q737" s="15"/>
      <c r="R737" s="179" t="str">
        <f t="shared" si="32"/>
        <v/>
      </c>
      <c r="S737" s="179" t="str">
        <f t="shared" si="31"/>
        <v/>
      </c>
    </row>
    <row r="738" spans="1:19">
      <c r="A738" s="178" t="str">
        <f t="shared" si="30"/>
        <v/>
      </c>
      <c r="B738" s="16"/>
      <c r="C738" s="16"/>
      <c r="D738" s="16"/>
      <c r="E738" s="16"/>
      <c r="F738" s="16"/>
      <c r="G738" s="16"/>
      <c r="H738" s="16"/>
      <c r="I738" s="180"/>
      <c r="J738" s="16"/>
      <c r="K738" s="16"/>
      <c r="L738" s="15"/>
      <c r="M738" s="15"/>
      <c r="N738" s="15"/>
      <c r="O738" s="15"/>
      <c r="P738" s="15"/>
      <c r="Q738" s="15"/>
      <c r="R738" s="179" t="str">
        <f t="shared" si="32"/>
        <v/>
      </c>
      <c r="S738" s="179" t="str">
        <f t="shared" si="31"/>
        <v/>
      </c>
    </row>
    <row r="739" spans="1:19">
      <c r="A739" s="178" t="str">
        <f t="shared" si="30"/>
        <v/>
      </c>
      <c r="B739" s="16"/>
      <c r="C739" s="16"/>
      <c r="D739" s="16"/>
      <c r="E739" s="16"/>
      <c r="F739" s="16"/>
      <c r="G739" s="16"/>
      <c r="H739" s="16"/>
      <c r="I739" s="180"/>
      <c r="J739" s="16"/>
      <c r="K739" s="16"/>
      <c r="L739" s="15"/>
      <c r="M739" s="15"/>
      <c r="N739" s="15"/>
      <c r="O739" s="15"/>
      <c r="P739" s="15"/>
      <c r="Q739" s="15"/>
      <c r="R739" s="179" t="str">
        <f t="shared" si="32"/>
        <v/>
      </c>
      <c r="S739" s="179" t="str">
        <f t="shared" si="31"/>
        <v/>
      </c>
    </row>
    <row r="740" spans="1:19">
      <c r="A740" s="178" t="str">
        <f t="shared" si="30"/>
        <v/>
      </c>
      <c r="B740" s="16"/>
      <c r="C740" s="16"/>
      <c r="D740" s="16"/>
      <c r="E740" s="16"/>
      <c r="F740" s="16"/>
      <c r="G740" s="16"/>
      <c r="H740" s="16"/>
      <c r="I740" s="180"/>
      <c r="J740" s="16"/>
      <c r="K740" s="16"/>
      <c r="L740" s="15"/>
      <c r="M740" s="15"/>
      <c r="N740" s="15"/>
      <c r="O740" s="15"/>
      <c r="P740" s="15"/>
      <c r="Q740" s="15"/>
      <c r="R740" s="179" t="str">
        <f t="shared" si="32"/>
        <v/>
      </c>
      <c r="S740" s="179" t="str">
        <f t="shared" si="31"/>
        <v/>
      </c>
    </row>
    <row r="741" spans="1:19">
      <c r="A741" s="178" t="str">
        <f t="shared" si="30"/>
        <v/>
      </c>
      <c r="B741" s="16"/>
      <c r="C741" s="16"/>
      <c r="D741" s="16"/>
      <c r="E741" s="16"/>
      <c r="F741" s="16"/>
      <c r="G741" s="16"/>
      <c r="H741" s="16"/>
      <c r="I741" s="180"/>
      <c r="J741" s="16"/>
      <c r="K741" s="16"/>
      <c r="L741" s="15"/>
      <c r="M741" s="15"/>
      <c r="N741" s="15"/>
      <c r="O741" s="15"/>
      <c r="P741" s="15"/>
      <c r="Q741" s="15"/>
      <c r="R741" s="179" t="str">
        <f t="shared" si="32"/>
        <v/>
      </c>
      <c r="S741" s="179" t="str">
        <f t="shared" si="31"/>
        <v/>
      </c>
    </row>
    <row r="742" spans="1:19">
      <c r="A742" s="178" t="str">
        <f t="shared" si="30"/>
        <v/>
      </c>
      <c r="B742" s="16"/>
      <c r="C742" s="16"/>
      <c r="D742" s="16"/>
      <c r="E742" s="16"/>
      <c r="F742" s="16"/>
      <c r="G742" s="16"/>
      <c r="H742" s="16"/>
      <c r="I742" s="180"/>
      <c r="J742" s="16"/>
      <c r="K742" s="16"/>
      <c r="L742" s="15"/>
      <c r="M742" s="15"/>
      <c r="N742" s="15"/>
      <c r="O742" s="15"/>
      <c r="P742" s="15"/>
      <c r="Q742" s="15"/>
      <c r="R742" s="179" t="str">
        <f t="shared" si="32"/>
        <v/>
      </c>
      <c r="S742" s="179" t="str">
        <f t="shared" si="31"/>
        <v/>
      </c>
    </row>
    <row r="743" spans="1:19">
      <c r="A743" s="178" t="str">
        <f t="shared" si="30"/>
        <v/>
      </c>
      <c r="B743" s="16"/>
      <c r="C743" s="16"/>
      <c r="D743" s="16"/>
      <c r="E743" s="16"/>
      <c r="F743" s="16"/>
      <c r="G743" s="16"/>
      <c r="H743" s="16"/>
      <c r="I743" s="180"/>
      <c r="J743" s="16"/>
      <c r="K743" s="16"/>
      <c r="L743" s="15"/>
      <c r="M743" s="15"/>
      <c r="N743" s="15"/>
      <c r="O743" s="15"/>
      <c r="P743" s="15"/>
      <c r="Q743" s="15"/>
      <c r="R743" s="179" t="str">
        <f t="shared" si="32"/>
        <v/>
      </c>
      <c r="S743" s="179" t="str">
        <f t="shared" si="31"/>
        <v/>
      </c>
    </row>
    <row r="744" spans="1:19">
      <c r="A744" s="178" t="str">
        <f t="shared" si="30"/>
        <v/>
      </c>
      <c r="B744" s="16"/>
      <c r="C744" s="16"/>
      <c r="D744" s="16"/>
      <c r="E744" s="16"/>
      <c r="F744" s="16"/>
      <c r="G744" s="16"/>
      <c r="H744" s="16"/>
      <c r="I744" s="180"/>
      <c r="J744" s="16"/>
      <c r="K744" s="16"/>
      <c r="L744" s="15"/>
      <c r="M744" s="15"/>
      <c r="N744" s="15"/>
      <c r="O744" s="15"/>
      <c r="P744" s="15"/>
      <c r="Q744" s="15"/>
      <c r="R744" s="179" t="str">
        <f t="shared" si="32"/>
        <v/>
      </c>
      <c r="S744" s="179" t="str">
        <f t="shared" si="31"/>
        <v/>
      </c>
    </row>
    <row r="745" spans="1:19">
      <c r="A745" s="178" t="str">
        <f t="shared" si="30"/>
        <v/>
      </c>
      <c r="B745" s="16"/>
      <c r="C745" s="16"/>
      <c r="D745" s="16"/>
      <c r="E745" s="16"/>
      <c r="F745" s="16"/>
      <c r="G745" s="16"/>
      <c r="H745" s="16"/>
      <c r="I745" s="180"/>
      <c r="J745" s="16"/>
      <c r="K745" s="16"/>
      <c r="L745" s="15"/>
      <c r="M745" s="15"/>
      <c r="N745" s="15"/>
      <c r="O745" s="15"/>
      <c r="P745" s="15"/>
      <c r="Q745" s="15"/>
      <c r="R745" s="179" t="str">
        <f t="shared" si="32"/>
        <v/>
      </c>
      <c r="S745" s="179" t="str">
        <f t="shared" si="31"/>
        <v/>
      </c>
    </row>
    <row r="746" spans="1:19">
      <c r="A746" s="178" t="str">
        <f t="shared" si="30"/>
        <v/>
      </c>
      <c r="B746" s="16"/>
      <c r="C746" s="16"/>
      <c r="D746" s="16"/>
      <c r="E746" s="16"/>
      <c r="F746" s="16"/>
      <c r="G746" s="16"/>
      <c r="H746" s="16"/>
      <c r="I746" s="180"/>
      <c r="J746" s="16"/>
      <c r="K746" s="16"/>
      <c r="L746" s="15"/>
      <c r="M746" s="15"/>
      <c r="N746" s="15"/>
      <c r="O746" s="15"/>
      <c r="P746" s="15"/>
      <c r="Q746" s="15"/>
      <c r="R746" s="179" t="str">
        <f t="shared" si="32"/>
        <v/>
      </c>
      <c r="S746" s="179" t="str">
        <f t="shared" si="31"/>
        <v/>
      </c>
    </row>
    <row r="747" spans="1:19">
      <c r="A747" s="178" t="str">
        <f t="shared" si="30"/>
        <v/>
      </c>
      <c r="B747" s="16"/>
      <c r="C747" s="16"/>
      <c r="D747" s="16"/>
      <c r="E747" s="16"/>
      <c r="F747" s="16"/>
      <c r="G747" s="16"/>
      <c r="H747" s="16"/>
      <c r="I747" s="180"/>
      <c r="J747" s="16"/>
      <c r="K747" s="16"/>
      <c r="L747" s="15"/>
      <c r="M747" s="15"/>
      <c r="N747" s="15"/>
      <c r="O747" s="15"/>
      <c r="P747" s="15"/>
      <c r="Q747" s="15"/>
      <c r="R747" s="179" t="str">
        <f t="shared" si="32"/>
        <v/>
      </c>
      <c r="S747" s="179" t="str">
        <f t="shared" si="31"/>
        <v/>
      </c>
    </row>
    <row r="748" spans="1:19">
      <c r="A748" s="178" t="str">
        <f t="shared" si="30"/>
        <v/>
      </c>
      <c r="B748" s="16"/>
      <c r="C748" s="16"/>
      <c r="D748" s="16"/>
      <c r="E748" s="16"/>
      <c r="F748" s="16"/>
      <c r="G748" s="16"/>
      <c r="H748" s="16"/>
      <c r="I748" s="180"/>
      <c r="J748" s="16"/>
      <c r="K748" s="16"/>
      <c r="L748" s="15"/>
      <c r="M748" s="15"/>
      <c r="N748" s="15"/>
      <c r="O748" s="15"/>
      <c r="P748" s="15"/>
      <c r="Q748" s="15"/>
      <c r="R748" s="179" t="str">
        <f t="shared" si="32"/>
        <v/>
      </c>
      <c r="S748" s="179" t="str">
        <f t="shared" si="31"/>
        <v/>
      </c>
    </row>
    <row r="749" spans="1:19">
      <c r="A749" s="178" t="str">
        <f t="shared" si="30"/>
        <v/>
      </c>
      <c r="B749" s="16"/>
      <c r="C749" s="16"/>
      <c r="D749" s="16"/>
      <c r="E749" s="16"/>
      <c r="F749" s="16"/>
      <c r="G749" s="16"/>
      <c r="H749" s="16"/>
      <c r="I749" s="180"/>
      <c r="J749" s="16"/>
      <c r="K749" s="16"/>
      <c r="L749" s="15"/>
      <c r="M749" s="15"/>
      <c r="N749" s="15"/>
      <c r="O749" s="15"/>
      <c r="P749" s="15"/>
      <c r="Q749" s="15"/>
      <c r="R749" s="179" t="str">
        <f t="shared" si="32"/>
        <v/>
      </c>
      <c r="S749" s="179" t="str">
        <f t="shared" si="31"/>
        <v/>
      </c>
    </row>
    <row r="750" spans="1:19">
      <c r="A750" s="178" t="str">
        <f t="shared" si="30"/>
        <v/>
      </c>
      <c r="B750" s="16"/>
      <c r="C750" s="16"/>
      <c r="D750" s="16"/>
      <c r="E750" s="16"/>
      <c r="F750" s="16"/>
      <c r="G750" s="16"/>
      <c r="H750" s="16"/>
      <c r="I750" s="180"/>
      <c r="J750" s="16"/>
      <c r="K750" s="16"/>
      <c r="L750" s="15"/>
      <c r="M750" s="15"/>
      <c r="N750" s="15"/>
      <c r="O750" s="15"/>
      <c r="P750" s="15"/>
      <c r="Q750" s="15"/>
      <c r="R750" s="179" t="str">
        <f t="shared" si="32"/>
        <v/>
      </c>
      <c r="S750" s="179" t="str">
        <f t="shared" si="31"/>
        <v/>
      </c>
    </row>
    <row r="751" spans="1:19">
      <c r="A751" s="178" t="str">
        <f t="shared" si="30"/>
        <v/>
      </c>
      <c r="B751" s="16"/>
      <c r="C751" s="16"/>
      <c r="D751" s="16"/>
      <c r="E751" s="16"/>
      <c r="F751" s="16"/>
      <c r="G751" s="16"/>
      <c r="H751" s="16"/>
      <c r="I751" s="180"/>
      <c r="J751" s="16"/>
      <c r="K751" s="16"/>
      <c r="L751" s="15"/>
      <c r="M751" s="15"/>
      <c r="N751" s="15"/>
      <c r="O751" s="15"/>
      <c r="P751" s="15"/>
      <c r="Q751" s="15"/>
      <c r="R751" s="179" t="str">
        <f t="shared" si="32"/>
        <v/>
      </c>
      <c r="S751" s="179" t="str">
        <f t="shared" si="31"/>
        <v/>
      </c>
    </row>
    <row r="752" spans="1:19">
      <c r="A752" s="178" t="str">
        <f t="shared" si="30"/>
        <v/>
      </c>
      <c r="B752" s="16"/>
      <c r="C752" s="16"/>
      <c r="D752" s="16"/>
      <c r="E752" s="16"/>
      <c r="F752" s="16"/>
      <c r="G752" s="16"/>
      <c r="H752" s="16"/>
      <c r="I752" s="180"/>
      <c r="J752" s="16"/>
      <c r="K752" s="16"/>
      <c r="L752" s="15"/>
      <c r="M752" s="15"/>
      <c r="N752" s="15"/>
      <c r="O752" s="15"/>
      <c r="P752" s="15"/>
      <c r="Q752" s="15"/>
      <c r="R752" s="179" t="str">
        <f t="shared" si="32"/>
        <v/>
      </c>
      <c r="S752" s="179" t="str">
        <f t="shared" si="31"/>
        <v/>
      </c>
    </row>
    <row r="753" spans="1:19">
      <c r="A753" s="178" t="str">
        <f t="shared" si="30"/>
        <v/>
      </c>
      <c r="B753" s="16"/>
      <c r="C753" s="16"/>
      <c r="D753" s="16"/>
      <c r="E753" s="16"/>
      <c r="F753" s="16"/>
      <c r="G753" s="16"/>
      <c r="H753" s="16"/>
      <c r="I753" s="180"/>
      <c r="J753" s="16"/>
      <c r="K753" s="16"/>
      <c r="L753" s="15"/>
      <c r="M753" s="15"/>
      <c r="N753" s="15"/>
      <c r="O753" s="15"/>
      <c r="P753" s="15"/>
      <c r="Q753" s="15"/>
      <c r="R753" s="179" t="str">
        <f t="shared" si="32"/>
        <v/>
      </c>
      <c r="S753" s="179" t="str">
        <f t="shared" si="31"/>
        <v/>
      </c>
    </row>
    <row r="754" spans="1:19">
      <c r="A754" s="178" t="str">
        <f t="shared" si="30"/>
        <v/>
      </c>
      <c r="B754" s="16"/>
      <c r="C754" s="16"/>
      <c r="D754" s="16"/>
      <c r="E754" s="16"/>
      <c r="F754" s="16"/>
      <c r="G754" s="16"/>
      <c r="H754" s="16"/>
      <c r="I754" s="180"/>
      <c r="J754" s="16"/>
      <c r="K754" s="16"/>
      <c r="L754" s="15"/>
      <c r="M754" s="15"/>
      <c r="N754" s="15"/>
      <c r="O754" s="15"/>
      <c r="P754" s="15"/>
      <c r="Q754" s="15"/>
      <c r="R754" s="179" t="str">
        <f t="shared" si="32"/>
        <v/>
      </c>
      <c r="S754" s="179" t="str">
        <f t="shared" si="31"/>
        <v/>
      </c>
    </row>
    <row r="755" spans="1:19">
      <c r="A755" s="178" t="str">
        <f t="shared" si="30"/>
        <v/>
      </c>
      <c r="B755" s="16"/>
      <c r="C755" s="16"/>
      <c r="D755" s="16"/>
      <c r="E755" s="16"/>
      <c r="F755" s="16"/>
      <c r="G755" s="16"/>
      <c r="H755" s="16"/>
      <c r="I755" s="180"/>
      <c r="J755" s="16"/>
      <c r="K755" s="16"/>
      <c r="L755" s="15"/>
      <c r="M755" s="15"/>
      <c r="N755" s="15"/>
      <c r="O755" s="15"/>
      <c r="P755" s="15"/>
      <c r="Q755" s="15"/>
      <c r="R755" s="179" t="str">
        <f t="shared" si="32"/>
        <v/>
      </c>
      <c r="S755" s="179" t="str">
        <f t="shared" si="31"/>
        <v/>
      </c>
    </row>
    <row r="756" spans="1:19">
      <c r="A756" s="178" t="str">
        <f t="shared" si="30"/>
        <v/>
      </c>
      <c r="B756" s="16"/>
      <c r="C756" s="16"/>
      <c r="D756" s="16"/>
      <c r="E756" s="16"/>
      <c r="F756" s="16"/>
      <c r="G756" s="16"/>
      <c r="H756" s="16"/>
      <c r="I756" s="180"/>
      <c r="J756" s="16"/>
      <c r="K756" s="16"/>
      <c r="L756" s="15"/>
      <c r="M756" s="15"/>
      <c r="N756" s="15"/>
      <c r="O756" s="15"/>
      <c r="P756" s="15"/>
      <c r="Q756" s="15"/>
      <c r="R756" s="179" t="str">
        <f t="shared" si="32"/>
        <v/>
      </c>
      <c r="S756" s="179" t="str">
        <f t="shared" si="31"/>
        <v/>
      </c>
    </row>
    <row r="757" spans="1:19">
      <c r="A757" s="178" t="str">
        <f t="shared" si="30"/>
        <v/>
      </c>
      <c r="B757" s="16"/>
      <c r="C757" s="16"/>
      <c r="D757" s="16"/>
      <c r="E757" s="16"/>
      <c r="F757" s="16"/>
      <c r="G757" s="16"/>
      <c r="H757" s="16"/>
      <c r="I757" s="180"/>
      <c r="J757" s="16"/>
      <c r="K757" s="16"/>
      <c r="L757" s="15"/>
      <c r="M757" s="15"/>
      <c r="N757" s="15"/>
      <c r="O757" s="15"/>
      <c r="P757" s="15"/>
      <c r="Q757" s="15"/>
      <c r="R757" s="179" t="str">
        <f t="shared" si="32"/>
        <v/>
      </c>
      <c r="S757" s="179" t="str">
        <f t="shared" si="31"/>
        <v/>
      </c>
    </row>
    <row r="758" spans="1:19">
      <c r="A758" s="178" t="str">
        <f t="shared" si="30"/>
        <v/>
      </c>
      <c r="B758" s="16"/>
      <c r="C758" s="16"/>
      <c r="D758" s="16"/>
      <c r="E758" s="16"/>
      <c r="F758" s="16"/>
      <c r="G758" s="16"/>
      <c r="H758" s="16"/>
      <c r="I758" s="180"/>
      <c r="J758" s="16"/>
      <c r="K758" s="16"/>
      <c r="L758" s="15"/>
      <c r="M758" s="15"/>
      <c r="N758" s="15"/>
      <c r="O758" s="15"/>
      <c r="P758" s="15"/>
      <c r="Q758" s="15"/>
      <c r="R758" s="179" t="str">
        <f t="shared" si="32"/>
        <v/>
      </c>
      <c r="S758" s="179" t="str">
        <f t="shared" si="31"/>
        <v/>
      </c>
    </row>
    <row r="759" spans="1:19">
      <c r="A759" s="178" t="str">
        <f t="shared" si="30"/>
        <v/>
      </c>
      <c r="B759" s="16"/>
      <c r="C759" s="16"/>
      <c r="D759" s="16"/>
      <c r="E759" s="16"/>
      <c r="F759" s="16"/>
      <c r="G759" s="16"/>
      <c r="H759" s="16"/>
      <c r="I759" s="180"/>
      <c r="J759" s="16"/>
      <c r="K759" s="16"/>
      <c r="L759" s="15"/>
      <c r="M759" s="15"/>
      <c r="N759" s="15"/>
      <c r="O759" s="15"/>
      <c r="P759" s="15"/>
      <c r="Q759" s="15"/>
      <c r="R759" s="179" t="str">
        <f t="shared" si="32"/>
        <v/>
      </c>
      <c r="S759" s="179" t="str">
        <f t="shared" si="31"/>
        <v/>
      </c>
    </row>
    <row r="760" spans="1:19">
      <c r="A760" s="178" t="str">
        <f t="shared" si="30"/>
        <v/>
      </c>
      <c r="B760" s="16"/>
      <c r="C760" s="16"/>
      <c r="D760" s="16"/>
      <c r="E760" s="16"/>
      <c r="F760" s="16"/>
      <c r="G760" s="16"/>
      <c r="H760" s="16"/>
      <c r="I760" s="180"/>
      <c r="J760" s="16"/>
      <c r="K760" s="16"/>
      <c r="L760" s="15"/>
      <c r="M760" s="15"/>
      <c r="N760" s="15"/>
      <c r="O760" s="15"/>
      <c r="P760" s="15"/>
      <c r="Q760" s="15"/>
      <c r="R760" s="179" t="str">
        <f t="shared" si="32"/>
        <v/>
      </c>
      <c r="S760" s="179" t="str">
        <f t="shared" si="31"/>
        <v/>
      </c>
    </row>
    <row r="761" spans="1:19">
      <c r="A761" s="178" t="str">
        <f t="shared" si="30"/>
        <v/>
      </c>
      <c r="B761" s="16"/>
      <c r="C761" s="16"/>
      <c r="D761" s="16"/>
      <c r="E761" s="16"/>
      <c r="F761" s="16"/>
      <c r="G761" s="16"/>
      <c r="H761" s="16"/>
      <c r="I761" s="180"/>
      <c r="J761" s="16"/>
      <c r="K761" s="16"/>
      <c r="L761" s="15"/>
      <c r="M761" s="15"/>
      <c r="N761" s="15"/>
      <c r="O761" s="15"/>
      <c r="P761" s="15"/>
      <c r="Q761" s="15"/>
      <c r="R761" s="179" t="str">
        <f t="shared" si="32"/>
        <v/>
      </c>
      <c r="S761" s="179" t="str">
        <f t="shared" si="31"/>
        <v/>
      </c>
    </row>
    <row r="762" spans="1:19">
      <c r="A762" s="178" t="str">
        <f t="shared" si="30"/>
        <v/>
      </c>
      <c r="B762" s="16"/>
      <c r="C762" s="16"/>
      <c r="D762" s="16"/>
      <c r="E762" s="16"/>
      <c r="F762" s="16"/>
      <c r="G762" s="16"/>
      <c r="H762" s="16"/>
      <c r="I762" s="180"/>
      <c r="J762" s="16"/>
      <c r="K762" s="16"/>
      <c r="L762" s="15"/>
      <c r="M762" s="15"/>
      <c r="N762" s="15"/>
      <c r="O762" s="15"/>
      <c r="P762" s="15"/>
      <c r="Q762" s="15"/>
      <c r="R762" s="179" t="str">
        <f t="shared" si="32"/>
        <v/>
      </c>
      <c r="S762" s="179" t="str">
        <f t="shared" si="31"/>
        <v/>
      </c>
    </row>
    <row r="763" spans="1:19">
      <c r="A763" s="178" t="str">
        <f t="shared" si="30"/>
        <v/>
      </c>
      <c r="B763" s="16"/>
      <c r="C763" s="16"/>
      <c r="D763" s="16"/>
      <c r="E763" s="16"/>
      <c r="F763" s="16"/>
      <c r="G763" s="16"/>
      <c r="H763" s="16"/>
      <c r="I763" s="180"/>
      <c r="J763" s="16"/>
      <c r="K763" s="16"/>
      <c r="L763" s="15"/>
      <c r="M763" s="15"/>
      <c r="N763" s="15"/>
      <c r="O763" s="15"/>
      <c r="P763" s="15"/>
      <c r="Q763" s="15"/>
      <c r="R763" s="179" t="str">
        <f t="shared" si="32"/>
        <v/>
      </c>
      <c r="S763" s="179" t="str">
        <f t="shared" si="31"/>
        <v/>
      </c>
    </row>
    <row r="764" spans="1:19">
      <c r="A764" s="178" t="str">
        <f t="shared" si="30"/>
        <v/>
      </c>
      <c r="B764" s="16"/>
      <c r="C764" s="16"/>
      <c r="D764" s="16"/>
      <c r="E764" s="16"/>
      <c r="F764" s="16"/>
      <c r="G764" s="16"/>
      <c r="H764" s="16"/>
      <c r="I764" s="180"/>
      <c r="J764" s="16"/>
      <c r="K764" s="16"/>
      <c r="L764" s="15"/>
      <c r="M764" s="15"/>
      <c r="N764" s="15"/>
      <c r="O764" s="15"/>
      <c r="P764" s="15"/>
      <c r="Q764" s="15"/>
      <c r="R764" s="179" t="str">
        <f t="shared" si="32"/>
        <v/>
      </c>
      <c r="S764" s="179" t="str">
        <f t="shared" si="31"/>
        <v/>
      </c>
    </row>
    <row r="765" spans="1:19">
      <c r="A765" s="178" t="str">
        <f t="shared" si="30"/>
        <v/>
      </c>
      <c r="B765" s="16"/>
      <c r="C765" s="16"/>
      <c r="D765" s="16"/>
      <c r="E765" s="16"/>
      <c r="F765" s="16"/>
      <c r="G765" s="16"/>
      <c r="H765" s="16"/>
      <c r="I765" s="180"/>
      <c r="J765" s="16"/>
      <c r="K765" s="16"/>
      <c r="L765" s="15"/>
      <c r="M765" s="15"/>
      <c r="N765" s="15"/>
      <c r="O765" s="15"/>
      <c r="P765" s="15"/>
      <c r="Q765" s="15"/>
      <c r="R765" s="179" t="str">
        <f t="shared" si="32"/>
        <v/>
      </c>
      <c r="S765" s="179" t="str">
        <f t="shared" si="31"/>
        <v/>
      </c>
    </row>
    <row r="766" spans="1:19">
      <c r="A766" s="178" t="str">
        <f t="shared" si="30"/>
        <v/>
      </c>
      <c r="B766" s="16"/>
      <c r="C766" s="16"/>
      <c r="D766" s="16"/>
      <c r="E766" s="16"/>
      <c r="F766" s="16"/>
      <c r="G766" s="16"/>
      <c r="H766" s="16"/>
      <c r="I766" s="180"/>
      <c r="J766" s="16"/>
      <c r="K766" s="16"/>
      <c r="L766" s="15"/>
      <c r="M766" s="15"/>
      <c r="N766" s="15"/>
      <c r="O766" s="15"/>
      <c r="P766" s="15"/>
      <c r="Q766" s="15"/>
      <c r="R766" s="179" t="str">
        <f t="shared" si="32"/>
        <v/>
      </c>
      <c r="S766" s="179" t="str">
        <f t="shared" si="31"/>
        <v/>
      </c>
    </row>
    <row r="767" spans="1:19">
      <c r="A767" s="178" t="str">
        <f t="shared" si="30"/>
        <v/>
      </c>
      <c r="B767" s="16"/>
      <c r="C767" s="16"/>
      <c r="D767" s="16"/>
      <c r="E767" s="16"/>
      <c r="F767" s="16"/>
      <c r="G767" s="16"/>
      <c r="H767" s="16"/>
      <c r="I767" s="180"/>
      <c r="J767" s="16"/>
      <c r="K767" s="16"/>
      <c r="L767" s="15"/>
      <c r="M767" s="15"/>
      <c r="N767" s="15"/>
      <c r="O767" s="15"/>
      <c r="P767" s="15"/>
      <c r="Q767" s="15"/>
      <c r="R767" s="179" t="str">
        <f t="shared" si="32"/>
        <v/>
      </c>
      <c r="S767" s="179" t="str">
        <f t="shared" si="31"/>
        <v/>
      </c>
    </row>
    <row r="768" spans="1:19">
      <c r="A768" s="178" t="str">
        <f t="shared" si="30"/>
        <v/>
      </c>
      <c r="B768" s="16"/>
      <c r="C768" s="16"/>
      <c r="D768" s="16"/>
      <c r="E768" s="16"/>
      <c r="F768" s="16"/>
      <c r="G768" s="16"/>
      <c r="H768" s="16"/>
      <c r="I768" s="180"/>
      <c r="J768" s="16"/>
      <c r="K768" s="16"/>
      <c r="L768" s="15"/>
      <c r="M768" s="15"/>
      <c r="N768" s="15"/>
      <c r="O768" s="15"/>
      <c r="P768" s="15"/>
      <c r="Q768" s="15"/>
      <c r="R768" s="179" t="str">
        <f t="shared" si="32"/>
        <v/>
      </c>
      <c r="S768" s="179" t="str">
        <f t="shared" si="31"/>
        <v/>
      </c>
    </row>
    <row r="769" spans="1:19">
      <c r="A769" s="178" t="str">
        <f t="shared" si="30"/>
        <v/>
      </c>
      <c r="B769" s="16"/>
      <c r="C769" s="16"/>
      <c r="D769" s="16"/>
      <c r="E769" s="16"/>
      <c r="F769" s="16"/>
      <c r="G769" s="16"/>
      <c r="H769" s="16"/>
      <c r="I769" s="180"/>
      <c r="J769" s="16"/>
      <c r="K769" s="16"/>
      <c r="L769" s="15"/>
      <c r="M769" s="15"/>
      <c r="N769" s="15"/>
      <c r="O769" s="15"/>
      <c r="P769" s="15"/>
      <c r="Q769" s="15"/>
      <c r="R769" s="179" t="str">
        <f t="shared" si="32"/>
        <v/>
      </c>
      <c r="S769" s="179" t="str">
        <f t="shared" si="31"/>
        <v/>
      </c>
    </row>
    <row r="770" spans="1:19">
      <c r="A770" s="178" t="str">
        <f t="shared" si="30"/>
        <v/>
      </c>
      <c r="B770" s="16"/>
      <c r="C770" s="16"/>
      <c r="D770" s="16"/>
      <c r="E770" s="16"/>
      <c r="F770" s="16"/>
      <c r="G770" s="16"/>
      <c r="H770" s="16"/>
      <c r="I770" s="180"/>
      <c r="J770" s="16"/>
      <c r="K770" s="16"/>
      <c r="L770" s="15"/>
      <c r="M770" s="15"/>
      <c r="N770" s="15"/>
      <c r="O770" s="15"/>
      <c r="P770" s="15"/>
      <c r="Q770" s="15"/>
      <c r="R770" s="179" t="str">
        <f t="shared" si="32"/>
        <v/>
      </c>
      <c r="S770" s="179" t="str">
        <f t="shared" si="31"/>
        <v/>
      </c>
    </row>
    <row r="771" spans="1:19">
      <c r="A771" s="178" t="str">
        <f t="shared" si="30"/>
        <v/>
      </c>
      <c r="B771" s="16"/>
      <c r="C771" s="16"/>
      <c r="D771" s="16"/>
      <c r="E771" s="16"/>
      <c r="F771" s="16"/>
      <c r="G771" s="16"/>
      <c r="H771" s="16"/>
      <c r="I771" s="180"/>
      <c r="J771" s="16"/>
      <c r="K771" s="16"/>
      <c r="L771" s="15"/>
      <c r="M771" s="15"/>
      <c r="N771" s="15"/>
      <c r="O771" s="15"/>
      <c r="P771" s="15"/>
      <c r="Q771" s="15"/>
      <c r="R771" s="179" t="str">
        <f t="shared" si="32"/>
        <v/>
      </c>
      <c r="S771" s="179" t="str">
        <f t="shared" si="31"/>
        <v/>
      </c>
    </row>
    <row r="772" spans="1:19">
      <c r="A772" s="178" t="str">
        <f t="shared" si="30"/>
        <v/>
      </c>
      <c r="B772" s="16"/>
      <c r="C772" s="16"/>
      <c r="D772" s="16"/>
      <c r="E772" s="16"/>
      <c r="F772" s="16"/>
      <c r="G772" s="16"/>
      <c r="H772" s="16"/>
      <c r="I772" s="180"/>
      <c r="J772" s="16"/>
      <c r="K772" s="16"/>
      <c r="L772" s="15"/>
      <c r="M772" s="15"/>
      <c r="N772" s="15"/>
      <c r="O772" s="15"/>
      <c r="P772" s="15"/>
      <c r="Q772" s="15"/>
      <c r="R772" s="179" t="str">
        <f t="shared" si="32"/>
        <v/>
      </c>
      <c r="S772" s="179" t="str">
        <f t="shared" si="31"/>
        <v/>
      </c>
    </row>
    <row r="773" spans="1:19">
      <c r="A773" s="178" t="str">
        <f t="shared" si="30"/>
        <v/>
      </c>
      <c r="B773" s="16"/>
      <c r="C773" s="16"/>
      <c r="D773" s="16"/>
      <c r="E773" s="16"/>
      <c r="F773" s="16"/>
      <c r="G773" s="16"/>
      <c r="H773" s="16"/>
      <c r="I773" s="180"/>
      <c r="J773" s="16"/>
      <c r="K773" s="16"/>
      <c r="L773" s="15"/>
      <c r="M773" s="15"/>
      <c r="N773" s="15"/>
      <c r="O773" s="15"/>
      <c r="P773" s="15"/>
      <c r="Q773" s="15"/>
      <c r="R773" s="179" t="str">
        <f t="shared" si="32"/>
        <v/>
      </c>
      <c r="S773" s="179" t="str">
        <f t="shared" si="31"/>
        <v/>
      </c>
    </row>
    <row r="774" spans="1:19">
      <c r="A774" s="178" t="str">
        <f t="shared" ref="A774:A837" si="33">IF(D774&lt;&gt;"",ROW()-5,"")</f>
        <v/>
      </c>
      <c r="B774" s="16"/>
      <c r="C774" s="16"/>
      <c r="D774" s="16"/>
      <c r="E774" s="16"/>
      <c r="F774" s="16"/>
      <c r="G774" s="16"/>
      <c r="H774" s="16"/>
      <c r="I774" s="180"/>
      <c r="J774" s="16"/>
      <c r="K774" s="16"/>
      <c r="L774" s="15"/>
      <c r="M774" s="15"/>
      <c r="N774" s="15"/>
      <c r="O774" s="15"/>
      <c r="P774" s="15"/>
      <c r="Q774" s="15"/>
      <c r="R774" s="179" t="str">
        <f t="shared" si="32"/>
        <v/>
      </c>
      <c r="S774" s="179" t="str">
        <f t="shared" ref="S774:S837" si="34">IF(D774="","",SUM(L774:P774))</f>
        <v/>
      </c>
    </row>
    <row r="775" spans="1:19">
      <c r="A775" s="178" t="str">
        <f t="shared" si="33"/>
        <v/>
      </c>
      <c r="B775" s="16"/>
      <c r="C775" s="16"/>
      <c r="D775" s="16"/>
      <c r="E775" s="16"/>
      <c r="F775" s="16"/>
      <c r="G775" s="16"/>
      <c r="H775" s="16"/>
      <c r="I775" s="180"/>
      <c r="J775" s="16"/>
      <c r="K775" s="16"/>
      <c r="L775" s="15"/>
      <c r="M775" s="15"/>
      <c r="N775" s="15"/>
      <c r="O775" s="15"/>
      <c r="P775" s="15"/>
      <c r="Q775" s="15"/>
      <c r="R775" s="179" t="str">
        <f t="shared" si="32"/>
        <v/>
      </c>
      <c r="S775" s="179" t="str">
        <f t="shared" si="34"/>
        <v/>
      </c>
    </row>
    <row r="776" spans="1:19">
      <c r="A776" s="178" t="str">
        <f t="shared" si="33"/>
        <v/>
      </c>
      <c r="B776" s="16"/>
      <c r="C776" s="16"/>
      <c r="D776" s="16"/>
      <c r="E776" s="16"/>
      <c r="F776" s="16"/>
      <c r="G776" s="16"/>
      <c r="H776" s="16"/>
      <c r="I776" s="180"/>
      <c r="J776" s="16"/>
      <c r="K776" s="16"/>
      <c r="L776" s="15"/>
      <c r="M776" s="15"/>
      <c r="N776" s="15"/>
      <c r="O776" s="15"/>
      <c r="P776" s="15"/>
      <c r="Q776" s="15"/>
      <c r="R776" s="179" t="str">
        <f t="shared" si="32"/>
        <v/>
      </c>
      <c r="S776" s="179" t="str">
        <f t="shared" si="34"/>
        <v/>
      </c>
    </row>
    <row r="777" spans="1:19">
      <c r="A777" s="178" t="str">
        <f t="shared" si="33"/>
        <v/>
      </c>
      <c r="B777" s="16"/>
      <c r="C777" s="16"/>
      <c r="D777" s="16"/>
      <c r="E777" s="16"/>
      <c r="F777" s="16"/>
      <c r="G777" s="16"/>
      <c r="H777" s="16"/>
      <c r="I777" s="180"/>
      <c r="J777" s="16"/>
      <c r="K777" s="16"/>
      <c r="L777" s="15"/>
      <c r="M777" s="15"/>
      <c r="N777" s="15"/>
      <c r="O777" s="15"/>
      <c r="P777" s="15"/>
      <c r="Q777" s="15"/>
      <c r="R777" s="179" t="str">
        <f t="shared" si="32"/>
        <v/>
      </c>
      <c r="S777" s="179" t="str">
        <f t="shared" si="34"/>
        <v/>
      </c>
    </row>
    <row r="778" spans="1:19">
      <c r="A778" s="178" t="str">
        <f t="shared" si="33"/>
        <v/>
      </c>
      <c r="B778" s="16"/>
      <c r="C778" s="16"/>
      <c r="D778" s="16"/>
      <c r="E778" s="16"/>
      <c r="F778" s="16"/>
      <c r="G778" s="16"/>
      <c r="H778" s="16"/>
      <c r="I778" s="180"/>
      <c r="J778" s="16"/>
      <c r="K778" s="16"/>
      <c r="L778" s="15"/>
      <c r="M778" s="15"/>
      <c r="N778" s="15"/>
      <c r="O778" s="15"/>
      <c r="P778" s="15"/>
      <c r="Q778" s="15"/>
      <c r="R778" s="179" t="str">
        <f t="shared" si="32"/>
        <v/>
      </c>
      <c r="S778" s="179" t="str">
        <f t="shared" si="34"/>
        <v/>
      </c>
    </row>
    <row r="779" spans="1:19">
      <c r="A779" s="178" t="str">
        <f t="shared" si="33"/>
        <v/>
      </c>
      <c r="B779" s="16"/>
      <c r="C779" s="16"/>
      <c r="D779" s="16"/>
      <c r="E779" s="16"/>
      <c r="F779" s="16"/>
      <c r="G779" s="16"/>
      <c r="H779" s="16"/>
      <c r="I779" s="180"/>
      <c r="J779" s="16"/>
      <c r="K779" s="16"/>
      <c r="L779" s="15"/>
      <c r="M779" s="15"/>
      <c r="N779" s="15"/>
      <c r="O779" s="15"/>
      <c r="P779" s="15"/>
      <c r="Q779" s="15"/>
      <c r="R779" s="179" t="str">
        <f t="shared" ref="R779:R842" si="35">IF(D779="","",SUM(J779:K779))</f>
        <v/>
      </c>
      <c r="S779" s="179" t="str">
        <f t="shared" si="34"/>
        <v/>
      </c>
    </row>
    <row r="780" spans="1:19">
      <c r="A780" s="178" t="str">
        <f t="shared" si="33"/>
        <v/>
      </c>
      <c r="B780" s="16"/>
      <c r="C780" s="16"/>
      <c r="D780" s="16"/>
      <c r="E780" s="16"/>
      <c r="F780" s="16"/>
      <c r="G780" s="16"/>
      <c r="H780" s="16"/>
      <c r="I780" s="180"/>
      <c r="J780" s="16"/>
      <c r="K780" s="16"/>
      <c r="L780" s="15"/>
      <c r="M780" s="15"/>
      <c r="N780" s="15"/>
      <c r="O780" s="15"/>
      <c r="P780" s="15"/>
      <c r="Q780" s="15"/>
      <c r="R780" s="179" t="str">
        <f t="shared" si="35"/>
        <v/>
      </c>
      <c r="S780" s="179" t="str">
        <f t="shared" si="34"/>
        <v/>
      </c>
    </row>
    <row r="781" spans="1:19">
      <c r="A781" s="178" t="str">
        <f t="shared" si="33"/>
        <v/>
      </c>
      <c r="B781" s="16"/>
      <c r="C781" s="16"/>
      <c r="D781" s="16"/>
      <c r="E781" s="16"/>
      <c r="F781" s="16"/>
      <c r="G781" s="16"/>
      <c r="H781" s="16"/>
      <c r="I781" s="180"/>
      <c r="J781" s="16"/>
      <c r="K781" s="16"/>
      <c r="L781" s="15"/>
      <c r="M781" s="15"/>
      <c r="N781" s="15"/>
      <c r="O781" s="15"/>
      <c r="P781" s="15"/>
      <c r="Q781" s="15"/>
      <c r="R781" s="179" t="str">
        <f t="shared" si="35"/>
        <v/>
      </c>
      <c r="S781" s="179" t="str">
        <f t="shared" si="34"/>
        <v/>
      </c>
    </row>
    <row r="782" spans="1:19">
      <c r="A782" s="178" t="str">
        <f t="shared" si="33"/>
        <v/>
      </c>
      <c r="B782" s="16"/>
      <c r="C782" s="16"/>
      <c r="D782" s="16"/>
      <c r="E782" s="16"/>
      <c r="F782" s="16"/>
      <c r="G782" s="16"/>
      <c r="H782" s="16"/>
      <c r="I782" s="180"/>
      <c r="J782" s="16"/>
      <c r="K782" s="16"/>
      <c r="L782" s="15"/>
      <c r="M782" s="15"/>
      <c r="N782" s="15"/>
      <c r="O782" s="15"/>
      <c r="P782" s="15"/>
      <c r="Q782" s="15"/>
      <c r="R782" s="179" t="str">
        <f t="shared" si="35"/>
        <v/>
      </c>
      <c r="S782" s="179" t="str">
        <f t="shared" si="34"/>
        <v/>
      </c>
    </row>
    <row r="783" spans="1:19">
      <c r="A783" s="178" t="str">
        <f t="shared" si="33"/>
        <v/>
      </c>
      <c r="B783" s="16"/>
      <c r="C783" s="16"/>
      <c r="D783" s="16"/>
      <c r="E783" s="16"/>
      <c r="F783" s="16"/>
      <c r="G783" s="16"/>
      <c r="H783" s="16"/>
      <c r="I783" s="180"/>
      <c r="J783" s="16"/>
      <c r="K783" s="16"/>
      <c r="L783" s="15"/>
      <c r="M783" s="15"/>
      <c r="N783" s="15"/>
      <c r="O783" s="15"/>
      <c r="P783" s="15"/>
      <c r="Q783" s="15"/>
      <c r="R783" s="179" t="str">
        <f t="shared" si="35"/>
        <v/>
      </c>
      <c r="S783" s="179" t="str">
        <f t="shared" si="34"/>
        <v/>
      </c>
    </row>
    <row r="784" spans="1:19">
      <c r="A784" s="178" t="str">
        <f t="shared" si="33"/>
        <v/>
      </c>
      <c r="B784" s="16"/>
      <c r="C784" s="16"/>
      <c r="D784" s="16"/>
      <c r="E784" s="16"/>
      <c r="F784" s="16"/>
      <c r="G784" s="16"/>
      <c r="H784" s="16"/>
      <c r="I784" s="180"/>
      <c r="J784" s="16"/>
      <c r="K784" s="16"/>
      <c r="L784" s="15"/>
      <c r="M784" s="15"/>
      <c r="N784" s="15"/>
      <c r="O784" s="15"/>
      <c r="P784" s="15"/>
      <c r="Q784" s="15"/>
      <c r="R784" s="179" t="str">
        <f t="shared" si="35"/>
        <v/>
      </c>
      <c r="S784" s="179" t="str">
        <f t="shared" si="34"/>
        <v/>
      </c>
    </row>
    <row r="785" spans="1:19">
      <c r="A785" s="178" t="str">
        <f t="shared" si="33"/>
        <v/>
      </c>
      <c r="B785" s="16"/>
      <c r="C785" s="16"/>
      <c r="D785" s="16"/>
      <c r="E785" s="16"/>
      <c r="F785" s="16"/>
      <c r="G785" s="16"/>
      <c r="H785" s="16"/>
      <c r="I785" s="180"/>
      <c r="J785" s="16"/>
      <c r="K785" s="16"/>
      <c r="L785" s="15"/>
      <c r="M785" s="15"/>
      <c r="N785" s="15"/>
      <c r="O785" s="15"/>
      <c r="P785" s="15"/>
      <c r="Q785" s="15"/>
      <c r="R785" s="179" t="str">
        <f t="shared" si="35"/>
        <v/>
      </c>
      <c r="S785" s="179" t="str">
        <f t="shared" si="34"/>
        <v/>
      </c>
    </row>
    <row r="786" spans="1:19">
      <c r="A786" s="178" t="str">
        <f t="shared" si="33"/>
        <v/>
      </c>
      <c r="B786" s="16"/>
      <c r="C786" s="16"/>
      <c r="D786" s="16"/>
      <c r="E786" s="16"/>
      <c r="F786" s="16"/>
      <c r="G786" s="16"/>
      <c r="H786" s="16"/>
      <c r="I786" s="180"/>
      <c r="J786" s="16"/>
      <c r="K786" s="16"/>
      <c r="L786" s="15"/>
      <c r="M786" s="15"/>
      <c r="N786" s="15"/>
      <c r="O786" s="15"/>
      <c r="P786" s="15"/>
      <c r="Q786" s="15"/>
      <c r="R786" s="179" t="str">
        <f t="shared" si="35"/>
        <v/>
      </c>
      <c r="S786" s="179" t="str">
        <f t="shared" si="34"/>
        <v/>
      </c>
    </row>
    <row r="787" spans="1:19">
      <c r="A787" s="178" t="str">
        <f t="shared" si="33"/>
        <v/>
      </c>
      <c r="B787" s="16"/>
      <c r="C787" s="16"/>
      <c r="D787" s="16"/>
      <c r="E787" s="16"/>
      <c r="F787" s="16"/>
      <c r="G787" s="16"/>
      <c r="H787" s="16"/>
      <c r="I787" s="180"/>
      <c r="J787" s="16"/>
      <c r="K787" s="16"/>
      <c r="L787" s="15"/>
      <c r="M787" s="15"/>
      <c r="N787" s="15"/>
      <c r="O787" s="15"/>
      <c r="P787" s="15"/>
      <c r="Q787" s="15"/>
      <c r="R787" s="179" t="str">
        <f t="shared" si="35"/>
        <v/>
      </c>
      <c r="S787" s="179" t="str">
        <f t="shared" si="34"/>
        <v/>
      </c>
    </row>
    <row r="788" spans="1:19">
      <c r="A788" s="178" t="str">
        <f t="shared" si="33"/>
        <v/>
      </c>
      <c r="B788" s="16"/>
      <c r="C788" s="16"/>
      <c r="D788" s="16"/>
      <c r="E788" s="16"/>
      <c r="F788" s="16"/>
      <c r="G788" s="16"/>
      <c r="H788" s="16"/>
      <c r="I788" s="180"/>
      <c r="J788" s="16"/>
      <c r="K788" s="16"/>
      <c r="L788" s="15"/>
      <c r="M788" s="15"/>
      <c r="N788" s="15"/>
      <c r="O788" s="15"/>
      <c r="P788" s="15"/>
      <c r="Q788" s="15"/>
      <c r="R788" s="179" t="str">
        <f t="shared" si="35"/>
        <v/>
      </c>
      <c r="S788" s="179" t="str">
        <f t="shared" si="34"/>
        <v/>
      </c>
    </row>
    <row r="789" spans="1:19">
      <c r="A789" s="178" t="str">
        <f t="shared" si="33"/>
        <v/>
      </c>
      <c r="B789" s="16"/>
      <c r="C789" s="16"/>
      <c r="D789" s="16"/>
      <c r="E789" s="16"/>
      <c r="F789" s="16"/>
      <c r="G789" s="16"/>
      <c r="H789" s="16"/>
      <c r="I789" s="180"/>
      <c r="J789" s="16"/>
      <c r="K789" s="16"/>
      <c r="L789" s="15"/>
      <c r="M789" s="15"/>
      <c r="N789" s="15"/>
      <c r="O789" s="15"/>
      <c r="P789" s="15"/>
      <c r="Q789" s="15"/>
      <c r="R789" s="179" t="str">
        <f t="shared" si="35"/>
        <v/>
      </c>
      <c r="S789" s="179" t="str">
        <f t="shared" si="34"/>
        <v/>
      </c>
    </row>
    <row r="790" spans="1:19">
      <c r="A790" s="178" t="str">
        <f t="shared" si="33"/>
        <v/>
      </c>
      <c r="B790" s="16"/>
      <c r="C790" s="16"/>
      <c r="D790" s="16"/>
      <c r="E790" s="16"/>
      <c r="F790" s="16"/>
      <c r="G790" s="16"/>
      <c r="H790" s="16"/>
      <c r="I790" s="180"/>
      <c r="J790" s="16"/>
      <c r="K790" s="16"/>
      <c r="L790" s="15"/>
      <c r="M790" s="15"/>
      <c r="N790" s="15"/>
      <c r="O790" s="15"/>
      <c r="P790" s="15"/>
      <c r="Q790" s="15"/>
      <c r="R790" s="179" t="str">
        <f t="shared" si="35"/>
        <v/>
      </c>
      <c r="S790" s="179" t="str">
        <f t="shared" si="34"/>
        <v/>
      </c>
    </row>
    <row r="791" spans="1:19">
      <c r="A791" s="178" t="str">
        <f t="shared" si="33"/>
        <v/>
      </c>
      <c r="B791" s="16"/>
      <c r="C791" s="16"/>
      <c r="D791" s="16"/>
      <c r="E791" s="16"/>
      <c r="F791" s="16"/>
      <c r="G791" s="16"/>
      <c r="H791" s="16"/>
      <c r="I791" s="180"/>
      <c r="J791" s="16"/>
      <c r="K791" s="16"/>
      <c r="L791" s="15"/>
      <c r="M791" s="15"/>
      <c r="N791" s="15"/>
      <c r="O791" s="15"/>
      <c r="P791" s="15"/>
      <c r="Q791" s="15"/>
      <c r="R791" s="179" t="str">
        <f t="shared" si="35"/>
        <v/>
      </c>
      <c r="S791" s="179" t="str">
        <f t="shared" si="34"/>
        <v/>
      </c>
    </row>
    <row r="792" spans="1:19">
      <c r="A792" s="178" t="str">
        <f t="shared" si="33"/>
        <v/>
      </c>
      <c r="B792" s="16"/>
      <c r="C792" s="16"/>
      <c r="D792" s="16"/>
      <c r="E792" s="16"/>
      <c r="F792" s="16"/>
      <c r="G792" s="16"/>
      <c r="H792" s="16"/>
      <c r="I792" s="180"/>
      <c r="J792" s="16"/>
      <c r="K792" s="16"/>
      <c r="L792" s="15"/>
      <c r="M792" s="15"/>
      <c r="N792" s="15"/>
      <c r="O792" s="15"/>
      <c r="P792" s="15"/>
      <c r="Q792" s="15"/>
      <c r="R792" s="179" t="str">
        <f t="shared" si="35"/>
        <v/>
      </c>
      <c r="S792" s="179" t="str">
        <f t="shared" si="34"/>
        <v/>
      </c>
    </row>
    <row r="793" spans="1:19">
      <c r="A793" s="178" t="str">
        <f t="shared" si="33"/>
        <v/>
      </c>
      <c r="B793" s="16"/>
      <c r="C793" s="16"/>
      <c r="D793" s="16"/>
      <c r="E793" s="16"/>
      <c r="F793" s="16"/>
      <c r="G793" s="16"/>
      <c r="H793" s="16"/>
      <c r="I793" s="180"/>
      <c r="J793" s="16"/>
      <c r="K793" s="16"/>
      <c r="L793" s="15"/>
      <c r="M793" s="15"/>
      <c r="N793" s="15"/>
      <c r="O793" s="15"/>
      <c r="P793" s="15"/>
      <c r="Q793" s="15"/>
      <c r="R793" s="179" t="str">
        <f t="shared" si="35"/>
        <v/>
      </c>
      <c r="S793" s="179" t="str">
        <f t="shared" si="34"/>
        <v/>
      </c>
    </row>
    <row r="794" spans="1:19">
      <c r="A794" s="178" t="str">
        <f t="shared" si="33"/>
        <v/>
      </c>
      <c r="B794" s="16"/>
      <c r="C794" s="16"/>
      <c r="D794" s="16"/>
      <c r="E794" s="16"/>
      <c r="F794" s="16"/>
      <c r="G794" s="16"/>
      <c r="H794" s="16"/>
      <c r="I794" s="180"/>
      <c r="J794" s="16"/>
      <c r="K794" s="16"/>
      <c r="L794" s="15"/>
      <c r="M794" s="15"/>
      <c r="N794" s="15"/>
      <c r="O794" s="15"/>
      <c r="P794" s="15"/>
      <c r="Q794" s="15"/>
      <c r="R794" s="179" t="str">
        <f t="shared" si="35"/>
        <v/>
      </c>
      <c r="S794" s="179" t="str">
        <f t="shared" si="34"/>
        <v/>
      </c>
    </row>
    <row r="795" spans="1:19">
      <c r="A795" s="178" t="str">
        <f t="shared" si="33"/>
        <v/>
      </c>
      <c r="B795" s="16"/>
      <c r="C795" s="16"/>
      <c r="D795" s="16"/>
      <c r="E795" s="16"/>
      <c r="F795" s="16"/>
      <c r="G795" s="16"/>
      <c r="H795" s="16"/>
      <c r="I795" s="180"/>
      <c r="J795" s="16"/>
      <c r="K795" s="16"/>
      <c r="L795" s="15"/>
      <c r="M795" s="15"/>
      <c r="N795" s="15"/>
      <c r="O795" s="15"/>
      <c r="P795" s="15"/>
      <c r="Q795" s="15"/>
      <c r="R795" s="179" t="str">
        <f t="shared" si="35"/>
        <v/>
      </c>
      <c r="S795" s="179" t="str">
        <f t="shared" si="34"/>
        <v/>
      </c>
    </row>
    <row r="796" spans="1:19">
      <c r="A796" s="178" t="str">
        <f t="shared" si="33"/>
        <v/>
      </c>
      <c r="B796" s="16"/>
      <c r="C796" s="16"/>
      <c r="D796" s="16"/>
      <c r="E796" s="16"/>
      <c r="F796" s="16"/>
      <c r="G796" s="16"/>
      <c r="H796" s="16"/>
      <c r="I796" s="180"/>
      <c r="J796" s="16"/>
      <c r="K796" s="16"/>
      <c r="L796" s="15"/>
      <c r="M796" s="15"/>
      <c r="N796" s="15"/>
      <c r="O796" s="15"/>
      <c r="P796" s="15"/>
      <c r="Q796" s="15"/>
      <c r="R796" s="179" t="str">
        <f t="shared" si="35"/>
        <v/>
      </c>
      <c r="S796" s="179" t="str">
        <f t="shared" si="34"/>
        <v/>
      </c>
    </row>
    <row r="797" spans="1:19">
      <c r="A797" s="178" t="str">
        <f t="shared" si="33"/>
        <v/>
      </c>
      <c r="B797" s="16"/>
      <c r="C797" s="16"/>
      <c r="D797" s="16"/>
      <c r="E797" s="16"/>
      <c r="F797" s="16"/>
      <c r="G797" s="16"/>
      <c r="H797" s="16"/>
      <c r="I797" s="180"/>
      <c r="J797" s="16"/>
      <c r="K797" s="16"/>
      <c r="L797" s="15"/>
      <c r="M797" s="15"/>
      <c r="N797" s="15"/>
      <c r="O797" s="15"/>
      <c r="P797" s="15"/>
      <c r="Q797" s="15"/>
      <c r="R797" s="179" t="str">
        <f t="shared" si="35"/>
        <v/>
      </c>
      <c r="S797" s="179" t="str">
        <f t="shared" si="34"/>
        <v/>
      </c>
    </row>
    <row r="798" spans="1:19">
      <c r="A798" s="178" t="str">
        <f t="shared" si="33"/>
        <v/>
      </c>
      <c r="B798" s="16"/>
      <c r="C798" s="16"/>
      <c r="D798" s="16"/>
      <c r="E798" s="16"/>
      <c r="F798" s="16"/>
      <c r="G798" s="16"/>
      <c r="H798" s="16"/>
      <c r="I798" s="180"/>
      <c r="J798" s="16"/>
      <c r="K798" s="16"/>
      <c r="L798" s="15"/>
      <c r="M798" s="15"/>
      <c r="N798" s="15"/>
      <c r="O798" s="15"/>
      <c r="P798" s="15"/>
      <c r="Q798" s="15"/>
      <c r="R798" s="179" t="str">
        <f t="shared" si="35"/>
        <v/>
      </c>
      <c r="S798" s="179" t="str">
        <f t="shared" si="34"/>
        <v/>
      </c>
    </row>
    <row r="799" spans="1:19">
      <c r="A799" s="178" t="str">
        <f t="shared" si="33"/>
        <v/>
      </c>
      <c r="B799" s="16"/>
      <c r="C799" s="16"/>
      <c r="D799" s="16"/>
      <c r="E799" s="16"/>
      <c r="F799" s="16"/>
      <c r="G799" s="16"/>
      <c r="H799" s="16"/>
      <c r="I799" s="180"/>
      <c r="J799" s="16"/>
      <c r="K799" s="16"/>
      <c r="L799" s="15"/>
      <c r="M799" s="15"/>
      <c r="N799" s="15"/>
      <c r="O799" s="15"/>
      <c r="P799" s="15"/>
      <c r="Q799" s="15"/>
      <c r="R799" s="179" t="str">
        <f t="shared" si="35"/>
        <v/>
      </c>
      <c r="S799" s="179" t="str">
        <f t="shared" si="34"/>
        <v/>
      </c>
    </row>
    <row r="800" spans="1:19">
      <c r="A800" s="178" t="str">
        <f t="shared" si="33"/>
        <v/>
      </c>
      <c r="B800" s="16"/>
      <c r="C800" s="16"/>
      <c r="D800" s="16"/>
      <c r="E800" s="16"/>
      <c r="F800" s="16"/>
      <c r="G800" s="16"/>
      <c r="H800" s="16"/>
      <c r="I800" s="180"/>
      <c r="J800" s="16"/>
      <c r="K800" s="16"/>
      <c r="L800" s="15"/>
      <c r="M800" s="15"/>
      <c r="N800" s="15"/>
      <c r="O800" s="15"/>
      <c r="P800" s="15"/>
      <c r="Q800" s="15"/>
      <c r="R800" s="179" t="str">
        <f t="shared" si="35"/>
        <v/>
      </c>
      <c r="S800" s="179" t="str">
        <f t="shared" si="34"/>
        <v/>
      </c>
    </row>
    <row r="801" spans="1:19">
      <c r="A801" s="178" t="str">
        <f t="shared" si="33"/>
        <v/>
      </c>
      <c r="B801" s="16"/>
      <c r="C801" s="16"/>
      <c r="D801" s="16"/>
      <c r="E801" s="16"/>
      <c r="F801" s="16"/>
      <c r="G801" s="16"/>
      <c r="H801" s="16"/>
      <c r="I801" s="180"/>
      <c r="J801" s="16"/>
      <c r="K801" s="16"/>
      <c r="L801" s="15"/>
      <c r="M801" s="15"/>
      <c r="N801" s="15"/>
      <c r="O801" s="15"/>
      <c r="P801" s="15"/>
      <c r="Q801" s="15"/>
      <c r="R801" s="179" t="str">
        <f t="shared" si="35"/>
        <v/>
      </c>
      <c r="S801" s="179" t="str">
        <f t="shared" si="34"/>
        <v/>
      </c>
    </row>
    <row r="802" spans="1:19">
      <c r="A802" s="178" t="str">
        <f t="shared" si="33"/>
        <v/>
      </c>
      <c r="B802" s="16"/>
      <c r="C802" s="16"/>
      <c r="D802" s="16"/>
      <c r="E802" s="16"/>
      <c r="F802" s="16"/>
      <c r="G802" s="16"/>
      <c r="H802" s="16"/>
      <c r="I802" s="180"/>
      <c r="J802" s="16"/>
      <c r="K802" s="16"/>
      <c r="L802" s="15"/>
      <c r="M802" s="15"/>
      <c r="N802" s="15"/>
      <c r="O802" s="15"/>
      <c r="P802" s="15"/>
      <c r="Q802" s="15"/>
      <c r="R802" s="179" t="str">
        <f t="shared" si="35"/>
        <v/>
      </c>
      <c r="S802" s="179" t="str">
        <f t="shared" si="34"/>
        <v/>
      </c>
    </row>
    <row r="803" spans="1:19">
      <c r="A803" s="178" t="str">
        <f t="shared" si="33"/>
        <v/>
      </c>
      <c r="B803" s="16"/>
      <c r="C803" s="16"/>
      <c r="D803" s="16"/>
      <c r="E803" s="16"/>
      <c r="F803" s="16"/>
      <c r="G803" s="16"/>
      <c r="H803" s="16"/>
      <c r="I803" s="180"/>
      <c r="J803" s="16"/>
      <c r="K803" s="16"/>
      <c r="L803" s="15"/>
      <c r="M803" s="15"/>
      <c r="N803" s="15"/>
      <c r="O803" s="15"/>
      <c r="P803" s="15"/>
      <c r="Q803" s="15"/>
      <c r="R803" s="179" t="str">
        <f t="shared" si="35"/>
        <v/>
      </c>
      <c r="S803" s="179" t="str">
        <f t="shared" si="34"/>
        <v/>
      </c>
    </row>
    <row r="804" spans="1:19">
      <c r="A804" s="178" t="str">
        <f t="shared" si="33"/>
        <v/>
      </c>
      <c r="B804" s="16"/>
      <c r="C804" s="16"/>
      <c r="D804" s="16"/>
      <c r="E804" s="16"/>
      <c r="F804" s="16"/>
      <c r="G804" s="16"/>
      <c r="H804" s="16"/>
      <c r="I804" s="180"/>
      <c r="J804" s="16"/>
      <c r="K804" s="16"/>
      <c r="L804" s="15"/>
      <c r="M804" s="15"/>
      <c r="N804" s="15"/>
      <c r="O804" s="15"/>
      <c r="P804" s="15"/>
      <c r="Q804" s="15"/>
      <c r="R804" s="179" t="str">
        <f t="shared" si="35"/>
        <v/>
      </c>
      <c r="S804" s="179" t="str">
        <f t="shared" si="34"/>
        <v/>
      </c>
    </row>
    <row r="805" spans="1:19">
      <c r="A805" s="178" t="str">
        <f t="shared" si="33"/>
        <v/>
      </c>
      <c r="B805" s="16"/>
      <c r="C805" s="16"/>
      <c r="D805" s="16"/>
      <c r="E805" s="16"/>
      <c r="F805" s="16"/>
      <c r="G805" s="16"/>
      <c r="H805" s="16"/>
      <c r="I805" s="180"/>
      <c r="J805" s="16"/>
      <c r="K805" s="16"/>
      <c r="L805" s="15"/>
      <c r="M805" s="15"/>
      <c r="N805" s="15"/>
      <c r="O805" s="15"/>
      <c r="P805" s="15"/>
      <c r="Q805" s="15"/>
      <c r="R805" s="179" t="str">
        <f t="shared" si="35"/>
        <v/>
      </c>
      <c r="S805" s="179" t="str">
        <f t="shared" si="34"/>
        <v/>
      </c>
    </row>
    <row r="806" spans="1:19">
      <c r="A806" s="178" t="str">
        <f t="shared" si="33"/>
        <v/>
      </c>
      <c r="B806" s="16"/>
      <c r="C806" s="16"/>
      <c r="D806" s="16"/>
      <c r="E806" s="16"/>
      <c r="F806" s="16"/>
      <c r="G806" s="16"/>
      <c r="H806" s="16"/>
      <c r="I806" s="180"/>
      <c r="J806" s="16"/>
      <c r="K806" s="16"/>
      <c r="L806" s="15"/>
      <c r="M806" s="15"/>
      <c r="N806" s="15"/>
      <c r="O806" s="15"/>
      <c r="P806" s="15"/>
      <c r="Q806" s="15"/>
      <c r="R806" s="179" t="str">
        <f t="shared" si="35"/>
        <v/>
      </c>
      <c r="S806" s="179" t="str">
        <f t="shared" si="34"/>
        <v/>
      </c>
    </row>
    <row r="807" spans="1:19">
      <c r="A807" s="178" t="str">
        <f t="shared" si="33"/>
        <v/>
      </c>
      <c r="B807" s="16"/>
      <c r="C807" s="16"/>
      <c r="D807" s="16"/>
      <c r="E807" s="16"/>
      <c r="F807" s="16"/>
      <c r="G807" s="16"/>
      <c r="H807" s="16"/>
      <c r="I807" s="180"/>
      <c r="J807" s="16"/>
      <c r="K807" s="16"/>
      <c r="L807" s="15"/>
      <c r="M807" s="15"/>
      <c r="N807" s="15"/>
      <c r="O807" s="15"/>
      <c r="P807" s="15"/>
      <c r="Q807" s="15"/>
      <c r="R807" s="179" t="str">
        <f t="shared" si="35"/>
        <v/>
      </c>
      <c r="S807" s="179" t="str">
        <f t="shared" si="34"/>
        <v/>
      </c>
    </row>
    <row r="808" spans="1:19">
      <c r="A808" s="178" t="str">
        <f t="shared" si="33"/>
        <v/>
      </c>
      <c r="B808" s="16"/>
      <c r="C808" s="16"/>
      <c r="D808" s="16"/>
      <c r="E808" s="16"/>
      <c r="F808" s="16"/>
      <c r="G808" s="16"/>
      <c r="H808" s="16"/>
      <c r="I808" s="180"/>
      <c r="J808" s="16"/>
      <c r="K808" s="16"/>
      <c r="L808" s="15"/>
      <c r="M808" s="15"/>
      <c r="N808" s="15"/>
      <c r="O808" s="15"/>
      <c r="P808" s="15"/>
      <c r="Q808" s="15"/>
      <c r="R808" s="179" t="str">
        <f t="shared" si="35"/>
        <v/>
      </c>
      <c r="S808" s="179" t="str">
        <f t="shared" si="34"/>
        <v/>
      </c>
    </row>
    <row r="809" spans="1:19">
      <c r="A809" s="178" t="str">
        <f t="shared" si="33"/>
        <v/>
      </c>
      <c r="B809" s="16"/>
      <c r="C809" s="16"/>
      <c r="D809" s="16"/>
      <c r="E809" s="16"/>
      <c r="F809" s="16"/>
      <c r="G809" s="16"/>
      <c r="H809" s="16"/>
      <c r="I809" s="180"/>
      <c r="J809" s="16"/>
      <c r="K809" s="16"/>
      <c r="L809" s="15"/>
      <c r="M809" s="15"/>
      <c r="N809" s="15"/>
      <c r="O809" s="15"/>
      <c r="P809" s="15"/>
      <c r="Q809" s="15"/>
      <c r="R809" s="179" t="str">
        <f t="shared" si="35"/>
        <v/>
      </c>
      <c r="S809" s="179" t="str">
        <f t="shared" si="34"/>
        <v/>
      </c>
    </row>
    <row r="810" spans="1:19">
      <c r="A810" s="178" t="str">
        <f t="shared" si="33"/>
        <v/>
      </c>
      <c r="B810" s="16"/>
      <c r="C810" s="16"/>
      <c r="D810" s="16"/>
      <c r="E810" s="16"/>
      <c r="F810" s="16"/>
      <c r="G810" s="16"/>
      <c r="H810" s="16"/>
      <c r="I810" s="180"/>
      <c r="J810" s="16"/>
      <c r="K810" s="16"/>
      <c r="L810" s="15"/>
      <c r="M810" s="15"/>
      <c r="N810" s="15"/>
      <c r="O810" s="15"/>
      <c r="P810" s="15"/>
      <c r="Q810" s="15"/>
      <c r="R810" s="179" t="str">
        <f t="shared" si="35"/>
        <v/>
      </c>
      <c r="S810" s="179" t="str">
        <f t="shared" si="34"/>
        <v/>
      </c>
    </row>
    <row r="811" spans="1:19">
      <c r="A811" s="178" t="str">
        <f t="shared" si="33"/>
        <v/>
      </c>
      <c r="B811" s="16"/>
      <c r="C811" s="16"/>
      <c r="D811" s="16"/>
      <c r="E811" s="16"/>
      <c r="F811" s="16"/>
      <c r="G811" s="16"/>
      <c r="H811" s="16"/>
      <c r="I811" s="180"/>
      <c r="J811" s="16"/>
      <c r="K811" s="16"/>
      <c r="L811" s="15"/>
      <c r="M811" s="15"/>
      <c r="N811" s="15"/>
      <c r="O811" s="15"/>
      <c r="P811" s="15"/>
      <c r="Q811" s="15"/>
      <c r="R811" s="179" t="str">
        <f t="shared" si="35"/>
        <v/>
      </c>
      <c r="S811" s="179" t="str">
        <f t="shared" si="34"/>
        <v/>
      </c>
    </row>
    <row r="812" spans="1:19">
      <c r="A812" s="178" t="str">
        <f t="shared" si="33"/>
        <v/>
      </c>
      <c r="B812" s="16"/>
      <c r="C812" s="16"/>
      <c r="D812" s="16"/>
      <c r="E812" s="16"/>
      <c r="F812" s="16"/>
      <c r="G812" s="16"/>
      <c r="H812" s="16"/>
      <c r="I812" s="180"/>
      <c r="J812" s="16"/>
      <c r="K812" s="16"/>
      <c r="L812" s="15"/>
      <c r="M812" s="15"/>
      <c r="N812" s="15"/>
      <c r="O812" s="15"/>
      <c r="P812" s="15"/>
      <c r="Q812" s="15"/>
      <c r="R812" s="179" t="str">
        <f t="shared" si="35"/>
        <v/>
      </c>
      <c r="S812" s="179" t="str">
        <f t="shared" si="34"/>
        <v/>
      </c>
    </row>
    <row r="813" spans="1:19">
      <c r="A813" s="178" t="str">
        <f t="shared" si="33"/>
        <v/>
      </c>
      <c r="B813" s="16"/>
      <c r="C813" s="16"/>
      <c r="D813" s="16"/>
      <c r="E813" s="16"/>
      <c r="F813" s="16"/>
      <c r="G813" s="16"/>
      <c r="H813" s="16"/>
      <c r="I813" s="180"/>
      <c r="J813" s="16"/>
      <c r="K813" s="16"/>
      <c r="L813" s="15"/>
      <c r="M813" s="15"/>
      <c r="N813" s="15"/>
      <c r="O813" s="15"/>
      <c r="P813" s="15"/>
      <c r="Q813" s="15"/>
      <c r="R813" s="179" t="str">
        <f t="shared" si="35"/>
        <v/>
      </c>
      <c r="S813" s="179" t="str">
        <f t="shared" si="34"/>
        <v/>
      </c>
    </row>
    <row r="814" spans="1:19">
      <c r="A814" s="178" t="str">
        <f t="shared" si="33"/>
        <v/>
      </c>
      <c r="B814" s="16"/>
      <c r="C814" s="16"/>
      <c r="D814" s="16"/>
      <c r="E814" s="16"/>
      <c r="F814" s="16"/>
      <c r="G814" s="16"/>
      <c r="H814" s="16"/>
      <c r="I814" s="180"/>
      <c r="J814" s="16"/>
      <c r="K814" s="16"/>
      <c r="L814" s="15"/>
      <c r="M814" s="15"/>
      <c r="N814" s="15"/>
      <c r="O814" s="15"/>
      <c r="P814" s="15"/>
      <c r="Q814" s="15"/>
      <c r="R814" s="179" t="str">
        <f t="shared" si="35"/>
        <v/>
      </c>
      <c r="S814" s="179" t="str">
        <f t="shared" si="34"/>
        <v/>
      </c>
    </row>
    <row r="815" spans="1:19">
      <c r="A815" s="178" t="str">
        <f t="shared" si="33"/>
        <v/>
      </c>
      <c r="B815" s="16"/>
      <c r="C815" s="16"/>
      <c r="D815" s="16"/>
      <c r="E815" s="16"/>
      <c r="F815" s="16"/>
      <c r="G815" s="16"/>
      <c r="H815" s="16"/>
      <c r="I815" s="180"/>
      <c r="J815" s="16"/>
      <c r="K815" s="16"/>
      <c r="L815" s="15"/>
      <c r="M815" s="15"/>
      <c r="N815" s="15"/>
      <c r="O815" s="15"/>
      <c r="P815" s="15"/>
      <c r="Q815" s="15"/>
      <c r="R815" s="179" t="str">
        <f t="shared" si="35"/>
        <v/>
      </c>
      <c r="S815" s="179" t="str">
        <f t="shared" si="34"/>
        <v/>
      </c>
    </row>
    <row r="816" spans="1:19">
      <c r="A816" s="178" t="str">
        <f t="shared" si="33"/>
        <v/>
      </c>
      <c r="B816" s="16"/>
      <c r="C816" s="16"/>
      <c r="D816" s="16"/>
      <c r="E816" s="16"/>
      <c r="F816" s="16"/>
      <c r="G816" s="16"/>
      <c r="H816" s="16"/>
      <c r="I816" s="180"/>
      <c r="J816" s="16"/>
      <c r="K816" s="16"/>
      <c r="L816" s="15"/>
      <c r="M816" s="15"/>
      <c r="N816" s="15"/>
      <c r="O816" s="15"/>
      <c r="P816" s="15"/>
      <c r="Q816" s="15"/>
      <c r="R816" s="179" t="str">
        <f t="shared" si="35"/>
        <v/>
      </c>
      <c r="S816" s="179" t="str">
        <f t="shared" si="34"/>
        <v/>
      </c>
    </row>
    <row r="817" spans="1:19">
      <c r="A817" s="178" t="str">
        <f t="shared" si="33"/>
        <v/>
      </c>
      <c r="B817" s="16"/>
      <c r="C817" s="16"/>
      <c r="D817" s="16"/>
      <c r="E817" s="16"/>
      <c r="F817" s="16"/>
      <c r="G817" s="16"/>
      <c r="H817" s="16"/>
      <c r="I817" s="180"/>
      <c r="J817" s="16"/>
      <c r="K817" s="16"/>
      <c r="L817" s="15"/>
      <c r="M817" s="15"/>
      <c r="N817" s="15"/>
      <c r="O817" s="15"/>
      <c r="P817" s="15"/>
      <c r="Q817" s="15"/>
      <c r="R817" s="179" t="str">
        <f t="shared" si="35"/>
        <v/>
      </c>
      <c r="S817" s="179" t="str">
        <f t="shared" si="34"/>
        <v/>
      </c>
    </row>
    <row r="818" spans="1:19">
      <c r="A818" s="178" t="str">
        <f t="shared" si="33"/>
        <v/>
      </c>
      <c r="B818" s="16"/>
      <c r="C818" s="16"/>
      <c r="D818" s="16"/>
      <c r="E818" s="16"/>
      <c r="F818" s="16"/>
      <c r="G818" s="16"/>
      <c r="H818" s="16"/>
      <c r="I818" s="180"/>
      <c r="J818" s="16"/>
      <c r="K818" s="16"/>
      <c r="L818" s="15"/>
      <c r="M818" s="15"/>
      <c r="N818" s="15"/>
      <c r="O818" s="15"/>
      <c r="P818" s="15"/>
      <c r="Q818" s="15"/>
      <c r="R818" s="179" t="str">
        <f t="shared" si="35"/>
        <v/>
      </c>
      <c r="S818" s="179" t="str">
        <f t="shared" si="34"/>
        <v/>
      </c>
    </row>
    <row r="819" spans="1:19">
      <c r="A819" s="178" t="str">
        <f t="shared" si="33"/>
        <v/>
      </c>
      <c r="B819" s="16"/>
      <c r="C819" s="16"/>
      <c r="D819" s="16"/>
      <c r="E819" s="16"/>
      <c r="F819" s="16"/>
      <c r="G819" s="16"/>
      <c r="H819" s="16"/>
      <c r="I819" s="180"/>
      <c r="J819" s="16"/>
      <c r="K819" s="16"/>
      <c r="L819" s="15"/>
      <c r="M819" s="15"/>
      <c r="N819" s="15"/>
      <c r="O819" s="15"/>
      <c r="P819" s="15"/>
      <c r="Q819" s="15"/>
      <c r="R819" s="179" t="str">
        <f t="shared" si="35"/>
        <v/>
      </c>
      <c r="S819" s="179" t="str">
        <f t="shared" si="34"/>
        <v/>
      </c>
    </row>
    <row r="820" spans="1:19">
      <c r="A820" s="178" t="str">
        <f t="shared" si="33"/>
        <v/>
      </c>
      <c r="B820" s="16"/>
      <c r="C820" s="16"/>
      <c r="D820" s="16"/>
      <c r="E820" s="16"/>
      <c r="F820" s="16"/>
      <c r="G820" s="16"/>
      <c r="H820" s="16"/>
      <c r="I820" s="180"/>
      <c r="J820" s="16"/>
      <c r="K820" s="16"/>
      <c r="L820" s="15"/>
      <c r="M820" s="15"/>
      <c r="N820" s="15"/>
      <c r="O820" s="15"/>
      <c r="P820" s="15"/>
      <c r="Q820" s="15"/>
      <c r="R820" s="179" t="str">
        <f t="shared" si="35"/>
        <v/>
      </c>
      <c r="S820" s="179" t="str">
        <f t="shared" si="34"/>
        <v/>
      </c>
    </row>
    <row r="821" spans="1:19">
      <c r="A821" s="178" t="str">
        <f t="shared" si="33"/>
        <v/>
      </c>
      <c r="B821" s="16"/>
      <c r="C821" s="16"/>
      <c r="D821" s="16"/>
      <c r="E821" s="16"/>
      <c r="F821" s="16"/>
      <c r="G821" s="16"/>
      <c r="H821" s="16"/>
      <c r="I821" s="180"/>
      <c r="J821" s="16"/>
      <c r="K821" s="16"/>
      <c r="L821" s="15"/>
      <c r="M821" s="15"/>
      <c r="N821" s="15"/>
      <c r="O821" s="15"/>
      <c r="P821" s="15"/>
      <c r="Q821" s="15"/>
      <c r="R821" s="179" t="str">
        <f t="shared" si="35"/>
        <v/>
      </c>
      <c r="S821" s="179" t="str">
        <f t="shared" si="34"/>
        <v/>
      </c>
    </row>
    <row r="822" spans="1:19">
      <c r="A822" s="178" t="str">
        <f t="shared" si="33"/>
        <v/>
      </c>
      <c r="B822" s="16"/>
      <c r="C822" s="16"/>
      <c r="D822" s="16"/>
      <c r="E822" s="16"/>
      <c r="F822" s="16"/>
      <c r="G822" s="16"/>
      <c r="H822" s="16"/>
      <c r="I822" s="180"/>
      <c r="J822" s="16"/>
      <c r="K822" s="16"/>
      <c r="L822" s="15"/>
      <c r="M822" s="15"/>
      <c r="N822" s="15"/>
      <c r="O822" s="15"/>
      <c r="P822" s="15"/>
      <c r="Q822" s="15"/>
      <c r="R822" s="179" t="str">
        <f t="shared" si="35"/>
        <v/>
      </c>
      <c r="S822" s="179" t="str">
        <f t="shared" si="34"/>
        <v/>
      </c>
    </row>
    <row r="823" spans="1:19">
      <c r="A823" s="178" t="str">
        <f t="shared" si="33"/>
        <v/>
      </c>
      <c r="B823" s="16"/>
      <c r="C823" s="16"/>
      <c r="D823" s="16"/>
      <c r="E823" s="16"/>
      <c r="F823" s="16"/>
      <c r="G823" s="16"/>
      <c r="H823" s="16"/>
      <c r="I823" s="180"/>
      <c r="J823" s="16"/>
      <c r="K823" s="16"/>
      <c r="L823" s="15"/>
      <c r="M823" s="15"/>
      <c r="N823" s="15"/>
      <c r="O823" s="15"/>
      <c r="P823" s="15"/>
      <c r="Q823" s="15"/>
      <c r="R823" s="179" t="str">
        <f t="shared" si="35"/>
        <v/>
      </c>
      <c r="S823" s="179" t="str">
        <f t="shared" si="34"/>
        <v/>
      </c>
    </row>
    <row r="824" spans="1:19">
      <c r="A824" s="178" t="str">
        <f t="shared" si="33"/>
        <v/>
      </c>
      <c r="B824" s="16"/>
      <c r="C824" s="16"/>
      <c r="D824" s="16"/>
      <c r="E824" s="16"/>
      <c r="F824" s="16"/>
      <c r="G824" s="16"/>
      <c r="H824" s="16"/>
      <c r="I824" s="180"/>
      <c r="J824" s="16"/>
      <c r="K824" s="16"/>
      <c r="L824" s="15"/>
      <c r="M824" s="15"/>
      <c r="N824" s="15"/>
      <c r="O824" s="15"/>
      <c r="P824" s="15"/>
      <c r="Q824" s="15"/>
      <c r="R824" s="179" t="str">
        <f t="shared" si="35"/>
        <v/>
      </c>
      <c r="S824" s="179" t="str">
        <f t="shared" si="34"/>
        <v/>
      </c>
    </row>
    <row r="825" spans="1:19">
      <c r="A825" s="178" t="str">
        <f t="shared" si="33"/>
        <v/>
      </c>
      <c r="B825" s="16"/>
      <c r="C825" s="16"/>
      <c r="D825" s="16"/>
      <c r="E825" s="16"/>
      <c r="F825" s="16"/>
      <c r="G825" s="16"/>
      <c r="H825" s="16"/>
      <c r="I825" s="180"/>
      <c r="J825" s="16"/>
      <c r="K825" s="16"/>
      <c r="L825" s="15"/>
      <c r="M825" s="15"/>
      <c r="N825" s="15"/>
      <c r="O825" s="15"/>
      <c r="P825" s="15"/>
      <c r="Q825" s="15"/>
      <c r="R825" s="179" t="str">
        <f t="shared" si="35"/>
        <v/>
      </c>
      <c r="S825" s="179" t="str">
        <f t="shared" si="34"/>
        <v/>
      </c>
    </row>
    <row r="826" spans="1:19">
      <c r="A826" s="178" t="str">
        <f t="shared" si="33"/>
        <v/>
      </c>
      <c r="B826" s="16"/>
      <c r="C826" s="16"/>
      <c r="D826" s="16"/>
      <c r="E826" s="16"/>
      <c r="F826" s="16"/>
      <c r="G826" s="16"/>
      <c r="H826" s="16"/>
      <c r="I826" s="180"/>
      <c r="J826" s="16"/>
      <c r="K826" s="16"/>
      <c r="L826" s="15"/>
      <c r="M826" s="15"/>
      <c r="N826" s="15"/>
      <c r="O826" s="15"/>
      <c r="P826" s="15"/>
      <c r="Q826" s="15"/>
      <c r="R826" s="179" t="str">
        <f t="shared" si="35"/>
        <v/>
      </c>
      <c r="S826" s="179" t="str">
        <f t="shared" si="34"/>
        <v/>
      </c>
    </row>
    <row r="827" spans="1:19">
      <c r="A827" s="178" t="str">
        <f t="shared" si="33"/>
        <v/>
      </c>
      <c r="B827" s="16"/>
      <c r="C827" s="16"/>
      <c r="D827" s="16"/>
      <c r="E827" s="16"/>
      <c r="F827" s="16"/>
      <c r="G827" s="16"/>
      <c r="H827" s="16"/>
      <c r="I827" s="180"/>
      <c r="J827" s="16"/>
      <c r="K827" s="16"/>
      <c r="L827" s="15"/>
      <c r="M827" s="15"/>
      <c r="N827" s="15"/>
      <c r="O827" s="15"/>
      <c r="P827" s="15"/>
      <c r="Q827" s="15"/>
      <c r="R827" s="179" t="str">
        <f t="shared" si="35"/>
        <v/>
      </c>
      <c r="S827" s="179" t="str">
        <f t="shared" si="34"/>
        <v/>
      </c>
    </row>
    <row r="828" spans="1:19">
      <c r="A828" s="178" t="str">
        <f t="shared" si="33"/>
        <v/>
      </c>
      <c r="B828" s="16"/>
      <c r="C828" s="16"/>
      <c r="D828" s="16"/>
      <c r="E828" s="16"/>
      <c r="F828" s="16"/>
      <c r="G828" s="16"/>
      <c r="H828" s="16"/>
      <c r="I828" s="180"/>
      <c r="J828" s="16"/>
      <c r="K828" s="16"/>
      <c r="L828" s="15"/>
      <c r="M828" s="15"/>
      <c r="N828" s="15"/>
      <c r="O828" s="15"/>
      <c r="P828" s="15"/>
      <c r="Q828" s="15"/>
      <c r="R828" s="179" t="str">
        <f t="shared" si="35"/>
        <v/>
      </c>
      <c r="S828" s="179" t="str">
        <f t="shared" si="34"/>
        <v/>
      </c>
    </row>
    <row r="829" spans="1:19">
      <c r="A829" s="178" t="str">
        <f t="shared" si="33"/>
        <v/>
      </c>
      <c r="B829" s="16"/>
      <c r="C829" s="16"/>
      <c r="D829" s="16"/>
      <c r="E829" s="16"/>
      <c r="F829" s="16"/>
      <c r="G829" s="16"/>
      <c r="H829" s="16"/>
      <c r="I829" s="180"/>
      <c r="J829" s="16"/>
      <c r="K829" s="16"/>
      <c r="L829" s="15"/>
      <c r="M829" s="15"/>
      <c r="N829" s="15"/>
      <c r="O829" s="15"/>
      <c r="P829" s="15"/>
      <c r="Q829" s="15"/>
      <c r="R829" s="179" t="str">
        <f t="shared" si="35"/>
        <v/>
      </c>
      <c r="S829" s="179" t="str">
        <f t="shared" si="34"/>
        <v/>
      </c>
    </row>
    <row r="830" spans="1:19">
      <c r="A830" s="178" t="str">
        <f t="shared" si="33"/>
        <v/>
      </c>
      <c r="B830" s="16"/>
      <c r="C830" s="16"/>
      <c r="D830" s="16"/>
      <c r="E830" s="16"/>
      <c r="F830" s="16"/>
      <c r="G830" s="16"/>
      <c r="H830" s="16"/>
      <c r="I830" s="180"/>
      <c r="J830" s="16"/>
      <c r="K830" s="16"/>
      <c r="L830" s="15"/>
      <c r="M830" s="15"/>
      <c r="N830" s="15"/>
      <c r="O830" s="15"/>
      <c r="P830" s="15"/>
      <c r="Q830" s="15"/>
      <c r="R830" s="179" t="str">
        <f t="shared" si="35"/>
        <v/>
      </c>
      <c r="S830" s="179" t="str">
        <f t="shared" si="34"/>
        <v/>
      </c>
    </row>
    <row r="831" spans="1:19">
      <c r="A831" s="178" t="str">
        <f t="shared" si="33"/>
        <v/>
      </c>
      <c r="B831" s="16"/>
      <c r="C831" s="16"/>
      <c r="D831" s="16"/>
      <c r="E831" s="16"/>
      <c r="F831" s="16"/>
      <c r="G831" s="16"/>
      <c r="H831" s="16"/>
      <c r="I831" s="180"/>
      <c r="J831" s="16"/>
      <c r="K831" s="16"/>
      <c r="L831" s="15"/>
      <c r="M831" s="15"/>
      <c r="N831" s="15"/>
      <c r="O831" s="15"/>
      <c r="P831" s="15"/>
      <c r="Q831" s="15"/>
      <c r="R831" s="179" t="str">
        <f t="shared" si="35"/>
        <v/>
      </c>
      <c r="S831" s="179" t="str">
        <f t="shared" si="34"/>
        <v/>
      </c>
    </row>
    <row r="832" spans="1:19">
      <c r="A832" s="178" t="str">
        <f t="shared" si="33"/>
        <v/>
      </c>
      <c r="B832" s="16"/>
      <c r="C832" s="16"/>
      <c r="D832" s="16"/>
      <c r="E832" s="16"/>
      <c r="F832" s="16"/>
      <c r="G832" s="16"/>
      <c r="H832" s="16"/>
      <c r="I832" s="180"/>
      <c r="J832" s="16"/>
      <c r="K832" s="16"/>
      <c r="L832" s="15"/>
      <c r="M832" s="15"/>
      <c r="N832" s="15"/>
      <c r="O832" s="15"/>
      <c r="P832" s="15"/>
      <c r="Q832" s="15"/>
      <c r="R832" s="179" t="str">
        <f t="shared" si="35"/>
        <v/>
      </c>
      <c r="S832" s="179" t="str">
        <f t="shared" si="34"/>
        <v/>
      </c>
    </row>
    <row r="833" spans="1:19">
      <c r="A833" s="178" t="str">
        <f t="shared" si="33"/>
        <v/>
      </c>
      <c r="B833" s="16"/>
      <c r="C833" s="16"/>
      <c r="D833" s="16"/>
      <c r="E833" s="16"/>
      <c r="F833" s="16"/>
      <c r="G833" s="16"/>
      <c r="H833" s="16"/>
      <c r="I833" s="180"/>
      <c r="J833" s="16"/>
      <c r="K833" s="16"/>
      <c r="L833" s="15"/>
      <c r="M833" s="15"/>
      <c r="N833" s="15"/>
      <c r="O833" s="15"/>
      <c r="P833" s="15"/>
      <c r="Q833" s="15"/>
      <c r="R833" s="179" t="str">
        <f t="shared" si="35"/>
        <v/>
      </c>
      <c r="S833" s="179" t="str">
        <f t="shared" si="34"/>
        <v/>
      </c>
    </row>
    <row r="834" spans="1:19">
      <c r="A834" s="178" t="str">
        <f t="shared" si="33"/>
        <v/>
      </c>
      <c r="B834" s="16"/>
      <c r="C834" s="16"/>
      <c r="D834" s="16"/>
      <c r="E834" s="16"/>
      <c r="F834" s="16"/>
      <c r="G834" s="16"/>
      <c r="H834" s="16"/>
      <c r="I834" s="180"/>
      <c r="J834" s="16"/>
      <c r="K834" s="16"/>
      <c r="L834" s="15"/>
      <c r="M834" s="15"/>
      <c r="N834" s="15"/>
      <c r="O834" s="15"/>
      <c r="P834" s="15"/>
      <c r="Q834" s="15"/>
      <c r="R834" s="179" t="str">
        <f t="shared" si="35"/>
        <v/>
      </c>
      <c r="S834" s="179" t="str">
        <f t="shared" si="34"/>
        <v/>
      </c>
    </row>
    <row r="835" spans="1:19">
      <c r="A835" s="178" t="str">
        <f t="shared" si="33"/>
        <v/>
      </c>
      <c r="B835" s="16"/>
      <c r="C835" s="16"/>
      <c r="D835" s="16"/>
      <c r="E835" s="16"/>
      <c r="F835" s="16"/>
      <c r="G835" s="16"/>
      <c r="H835" s="16"/>
      <c r="I835" s="180"/>
      <c r="J835" s="16"/>
      <c r="K835" s="16"/>
      <c r="L835" s="15"/>
      <c r="M835" s="15"/>
      <c r="N835" s="15"/>
      <c r="O835" s="15"/>
      <c r="P835" s="15"/>
      <c r="Q835" s="15"/>
      <c r="R835" s="179" t="str">
        <f t="shared" si="35"/>
        <v/>
      </c>
      <c r="S835" s="179" t="str">
        <f t="shared" si="34"/>
        <v/>
      </c>
    </row>
    <row r="836" spans="1:19">
      <c r="A836" s="178" t="str">
        <f t="shared" si="33"/>
        <v/>
      </c>
      <c r="B836" s="16"/>
      <c r="C836" s="16"/>
      <c r="D836" s="16"/>
      <c r="E836" s="16"/>
      <c r="F836" s="16"/>
      <c r="G836" s="16"/>
      <c r="H836" s="16"/>
      <c r="I836" s="180"/>
      <c r="J836" s="16"/>
      <c r="K836" s="16"/>
      <c r="L836" s="15"/>
      <c r="M836" s="15"/>
      <c r="N836" s="15"/>
      <c r="O836" s="15"/>
      <c r="P836" s="15"/>
      <c r="Q836" s="15"/>
      <c r="R836" s="179" t="str">
        <f t="shared" si="35"/>
        <v/>
      </c>
      <c r="S836" s="179" t="str">
        <f t="shared" si="34"/>
        <v/>
      </c>
    </row>
    <row r="837" spans="1:19">
      <c r="A837" s="178" t="str">
        <f t="shared" si="33"/>
        <v/>
      </c>
      <c r="B837" s="16"/>
      <c r="C837" s="16"/>
      <c r="D837" s="16"/>
      <c r="E837" s="16"/>
      <c r="F837" s="16"/>
      <c r="G837" s="16"/>
      <c r="H837" s="16"/>
      <c r="I837" s="180"/>
      <c r="J837" s="16"/>
      <c r="K837" s="16"/>
      <c r="L837" s="15"/>
      <c r="M837" s="15"/>
      <c r="N837" s="15"/>
      <c r="O837" s="15"/>
      <c r="P837" s="15"/>
      <c r="Q837" s="15"/>
      <c r="R837" s="179" t="str">
        <f t="shared" si="35"/>
        <v/>
      </c>
      <c r="S837" s="179" t="str">
        <f t="shared" si="34"/>
        <v/>
      </c>
    </row>
    <row r="838" spans="1:19">
      <c r="A838" s="178" t="str">
        <f t="shared" ref="A838:A901" si="36">IF(D838&lt;&gt;"",ROW()-5,"")</f>
        <v/>
      </c>
      <c r="B838" s="16"/>
      <c r="C838" s="16"/>
      <c r="D838" s="16"/>
      <c r="E838" s="16"/>
      <c r="F838" s="16"/>
      <c r="G838" s="16"/>
      <c r="H838" s="16"/>
      <c r="I838" s="180"/>
      <c r="J838" s="16"/>
      <c r="K838" s="16"/>
      <c r="L838" s="15"/>
      <c r="M838" s="15"/>
      <c r="N838" s="15"/>
      <c r="O838" s="15"/>
      <c r="P838" s="15"/>
      <c r="Q838" s="15"/>
      <c r="R838" s="179" t="str">
        <f t="shared" si="35"/>
        <v/>
      </c>
      <c r="S838" s="179" t="str">
        <f t="shared" ref="S838:S901" si="37">IF(D838="","",SUM(L838:P838))</f>
        <v/>
      </c>
    </row>
    <row r="839" spans="1:19">
      <c r="A839" s="178" t="str">
        <f t="shared" si="36"/>
        <v/>
      </c>
      <c r="B839" s="16"/>
      <c r="C839" s="16"/>
      <c r="D839" s="16"/>
      <c r="E839" s="16"/>
      <c r="F839" s="16"/>
      <c r="G839" s="16"/>
      <c r="H839" s="16"/>
      <c r="I839" s="180"/>
      <c r="J839" s="16"/>
      <c r="K839" s="16"/>
      <c r="L839" s="15"/>
      <c r="M839" s="15"/>
      <c r="N839" s="15"/>
      <c r="O839" s="15"/>
      <c r="P839" s="15"/>
      <c r="Q839" s="15"/>
      <c r="R839" s="179" t="str">
        <f t="shared" si="35"/>
        <v/>
      </c>
      <c r="S839" s="179" t="str">
        <f t="shared" si="37"/>
        <v/>
      </c>
    </row>
    <row r="840" spans="1:19">
      <c r="A840" s="178" t="str">
        <f t="shared" si="36"/>
        <v/>
      </c>
      <c r="B840" s="16"/>
      <c r="C840" s="16"/>
      <c r="D840" s="16"/>
      <c r="E840" s="16"/>
      <c r="F840" s="16"/>
      <c r="G840" s="16"/>
      <c r="H840" s="16"/>
      <c r="I840" s="180"/>
      <c r="J840" s="16"/>
      <c r="K840" s="16"/>
      <c r="L840" s="15"/>
      <c r="M840" s="15"/>
      <c r="N840" s="15"/>
      <c r="O840" s="15"/>
      <c r="P840" s="15"/>
      <c r="Q840" s="15"/>
      <c r="R840" s="179" t="str">
        <f t="shared" si="35"/>
        <v/>
      </c>
      <c r="S840" s="179" t="str">
        <f t="shared" si="37"/>
        <v/>
      </c>
    </row>
    <row r="841" spans="1:19">
      <c r="A841" s="178" t="str">
        <f t="shared" si="36"/>
        <v/>
      </c>
      <c r="B841" s="16"/>
      <c r="C841" s="16"/>
      <c r="D841" s="16"/>
      <c r="E841" s="16"/>
      <c r="F841" s="16"/>
      <c r="G841" s="16"/>
      <c r="H841" s="16"/>
      <c r="I841" s="180"/>
      <c r="J841" s="16"/>
      <c r="K841" s="16"/>
      <c r="L841" s="15"/>
      <c r="M841" s="15"/>
      <c r="N841" s="15"/>
      <c r="O841" s="15"/>
      <c r="P841" s="15"/>
      <c r="Q841" s="15"/>
      <c r="R841" s="179" t="str">
        <f t="shared" si="35"/>
        <v/>
      </c>
      <c r="S841" s="179" t="str">
        <f t="shared" si="37"/>
        <v/>
      </c>
    </row>
    <row r="842" spans="1:19">
      <c r="A842" s="178" t="str">
        <f t="shared" si="36"/>
        <v/>
      </c>
      <c r="B842" s="16"/>
      <c r="C842" s="16"/>
      <c r="D842" s="16"/>
      <c r="E842" s="16"/>
      <c r="F842" s="16"/>
      <c r="G842" s="16"/>
      <c r="H842" s="16"/>
      <c r="I842" s="180"/>
      <c r="J842" s="16"/>
      <c r="K842" s="16"/>
      <c r="L842" s="15"/>
      <c r="M842" s="15"/>
      <c r="N842" s="15"/>
      <c r="O842" s="15"/>
      <c r="P842" s="15"/>
      <c r="Q842" s="15"/>
      <c r="R842" s="179" t="str">
        <f t="shared" si="35"/>
        <v/>
      </c>
      <c r="S842" s="179" t="str">
        <f t="shared" si="37"/>
        <v/>
      </c>
    </row>
    <row r="843" spans="1:19">
      <c r="A843" s="178" t="str">
        <f t="shared" si="36"/>
        <v/>
      </c>
      <c r="B843" s="16"/>
      <c r="C843" s="16"/>
      <c r="D843" s="16"/>
      <c r="E843" s="16"/>
      <c r="F843" s="16"/>
      <c r="G843" s="16"/>
      <c r="H843" s="16"/>
      <c r="I843" s="180"/>
      <c r="J843" s="16"/>
      <c r="K843" s="16"/>
      <c r="L843" s="15"/>
      <c r="M843" s="15"/>
      <c r="N843" s="15"/>
      <c r="O843" s="15"/>
      <c r="P843" s="15"/>
      <c r="Q843" s="15"/>
      <c r="R843" s="179" t="str">
        <f t="shared" ref="R843:R906" si="38">IF(D843="","",SUM(J843:K843))</f>
        <v/>
      </c>
      <c r="S843" s="179" t="str">
        <f t="shared" si="37"/>
        <v/>
      </c>
    </row>
    <row r="844" spans="1:19">
      <c r="A844" s="178" t="str">
        <f t="shared" si="36"/>
        <v/>
      </c>
      <c r="B844" s="16"/>
      <c r="C844" s="16"/>
      <c r="D844" s="16"/>
      <c r="E844" s="16"/>
      <c r="F844" s="16"/>
      <c r="G844" s="16"/>
      <c r="H844" s="16"/>
      <c r="I844" s="180"/>
      <c r="J844" s="16"/>
      <c r="K844" s="16"/>
      <c r="L844" s="15"/>
      <c r="M844" s="15"/>
      <c r="N844" s="15"/>
      <c r="O844" s="15"/>
      <c r="P844" s="15"/>
      <c r="Q844" s="15"/>
      <c r="R844" s="179" t="str">
        <f t="shared" si="38"/>
        <v/>
      </c>
      <c r="S844" s="179" t="str">
        <f t="shared" si="37"/>
        <v/>
      </c>
    </row>
    <row r="845" spans="1:19">
      <c r="A845" s="178" t="str">
        <f t="shared" si="36"/>
        <v/>
      </c>
      <c r="B845" s="16"/>
      <c r="C845" s="16"/>
      <c r="D845" s="16"/>
      <c r="E845" s="16"/>
      <c r="F845" s="16"/>
      <c r="G845" s="16"/>
      <c r="H845" s="16"/>
      <c r="I845" s="180"/>
      <c r="J845" s="16"/>
      <c r="K845" s="16"/>
      <c r="L845" s="15"/>
      <c r="M845" s="15"/>
      <c r="N845" s="15"/>
      <c r="O845" s="15"/>
      <c r="P845" s="15"/>
      <c r="Q845" s="15"/>
      <c r="R845" s="179" t="str">
        <f t="shared" si="38"/>
        <v/>
      </c>
      <c r="S845" s="179" t="str">
        <f t="shared" si="37"/>
        <v/>
      </c>
    </row>
    <row r="846" spans="1:19">
      <c r="A846" s="178" t="str">
        <f t="shared" si="36"/>
        <v/>
      </c>
      <c r="B846" s="16"/>
      <c r="C846" s="16"/>
      <c r="D846" s="16"/>
      <c r="E846" s="16"/>
      <c r="F846" s="16"/>
      <c r="G846" s="16"/>
      <c r="H846" s="16"/>
      <c r="I846" s="180"/>
      <c r="J846" s="16"/>
      <c r="K846" s="16"/>
      <c r="L846" s="15"/>
      <c r="M846" s="15"/>
      <c r="N846" s="15"/>
      <c r="O846" s="15"/>
      <c r="P846" s="15"/>
      <c r="Q846" s="15"/>
      <c r="R846" s="179" t="str">
        <f t="shared" si="38"/>
        <v/>
      </c>
      <c r="S846" s="179" t="str">
        <f t="shared" si="37"/>
        <v/>
      </c>
    </row>
    <row r="847" spans="1:19">
      <c r="A847" s="178" t="str">
        <f t="shared" si="36"/>
        <v/>
      </c>
      <c r="B847" s="16"/>
      <c r="C847" s="16"/>
      <c r="D847" s="16"/>
      <c r="E847" s="16"/>
      <c r="F847" s="16"/>
      <c r="G847" s="16"/>
      <c r="H847" s="16"/>
      <c r="I847" s="180"/>
      <c r="J847" s="16"/>
      <c r="K847" s="16"/>
      <c r="L847" s="15"/>
      <c r="M847" s="15"/>
      <c r="N847" s="15"/>
      <c r="O847" s="15"/>
      <c r="P847" s="15"/>
      <c r="Q847" s="15"/>
      <c r="R847" s="179" t="str">
        <f t="shared" si="38"/>
        <v/>
      </c>
      <c r="S847" s="179" t="str">
        <f t="shared" si="37"/>
        <v/>
      </c>
    </row>
    <row r="848" spans="1:19">
      <c r="A848" s="178" t="str">
        <f t="shared" si="36"/>
        <v/>
      </c>
      <c r="B848" s="16"/>
      <c r="C848" s="16"/>
      <c r="D848" s="16"/>
      <c r="E848" s="16"/>
      <c r="F848" s="16"/>
      <c r="G848" s="16"/>
      <c r="H848" s="16"/>
      <c r="I848" s="180"/>
      <c r="J848" s="16"/>
      <c r="K848" s="16"/>
      <c r="L848" s="15"/>
      <c r="M848" s="15"/>
      <c r="N848" s="15"/>
      <c r="O848" s="15"/>
      <c r="P848" s="15"/>
      <c r="Q848" s="15"/>
      <c r="R848" s="179" t="str">
        <f t="shared" si="38"/>
        <v/>
      </c>
      <c r="S848" s="179" t="str">
        <f t="shared" si="37"/>
        <v/>
      </c>
    </row>
    <row r="849" spans="1:19">
      <c r="A849" s="178" t="str">
        <f t="shared" si="36"/>
        <v/>
      </c>
      <c r="B849" s="16"/>
      <c r="C849" s="16"/>
      <c r="D849" s="16"/>
      <c r="E849" s="16"/>
      <c r="F849" s="16"/>
      <c r="G849" s="16"/>
      <c r="H849" s="16"/>
      <c r="I849" s="180"/>
      <c r="J849" s="16"/>
      <c r="K849" s="16"/>
      <c r="L849" s="15"/>
      <c r="M849" s="15"/>
      <c r="N849" s="15"/>
      <c r="O849" s="15"/>
      <c r="P849" s="15"/>
      <c r="Q849" s="15"/>
      <c r="R849" s="179" t="str">
        <f t="shared" si="38"/>
        <v/>
      </c>
      <c r="S849" s="179" t="str">
        <f t="shared" si="37"/>
        <v/>
      </c>
    </row>
    <row r="850" spans="1:19">
      <c r="A850" s="178" t="str">
        <f t="shared" si="36"/>
        <v/>
      </c>
      <c r="B850" s="16"/>
      <c r="C850" s="16"/>
      <c r="D850" s="16"/>
      <c r="E850" s="16"/>
      <c r="F850" s="16"/>
      <c r="G850" s="16"/>
      <c r="H850" s="16"/>
      <c r="I850" s="180"/>
      <c r="J850" s="16"/>
      <c r="K850" s="16"/>
      <c r="L850" s="15"/>
      <c r="M850" s="15"/>
      <c r="N850" s="15"/>
      <c r="O850" s="15"/>
      <c r="P850" s="15"/>
      <c r="Q850" s="15"/>
      <c r="R850" s="179" t="str">
        <f t="shared" si="38"/>
        <v/>
      </c>
      <c r="S850" s="179" t="str">
        <f t="shared" si="37"/>
        <v/>
      </c>
    </row>
    <row r="851" spans="1:19">
      <c r="A851" s="178" t="str">
        <f t="shared" si="36"/>
        <v/>
      </c>
      <c r="B851" s="16"/>
      <c r="C851" s="16"/>
      <c r="D851" s="16"/>
      <c r="E851" s="16"/>
      <c r="F851" s="16"/>
      <c r="G851" s="16"/>
      <c r="H851" s="16"/>
      <c r="I851" s="180"/>
      <c r="J851" s="16"/>
      <c r="K851" s="16"/>
      <c r="L851" s="15"/>
      <c r="M851" s="15"/>
      <c r="N851" s="15"/>
      <c r="O851" s="15"/>
      <c r="P851" s="15"/>
      <c r="Q851" s="15"/>
      <c r="R851" s="179" t="str">
        <f t="shared" si="38"/>
        <v/>
      </c>
      <c r="S851" s="179" t="str">
        <f t="shared" si="37"/>
        <v/>
      </c>
    </row>
    <row r="852" spans="1:19">
      <c r="A852" s="178" t="str">
        <f t="shared" si="36"/>
        <v/>
      </c>
      <c r="B852" s="16"/>
      <c r="C852" s="16"/>
      <c r="D852" s="16"/>
      <c r="E852" s="16"/>
      <c r="F852" s="16"/>
      <c r="G852" s="16"/>
      <c r="H852" s="16"/>
      <c r="I852" s="180"/>
      <c r="J852" s="16"/>
      <c r="K852" s="16"/>
      <c r="L852" s="15"/>
      <c r="M852" s="15"/>
      <c r="N852" s="15"/>
      <c r="O852" s="15"/>
      <c r="P852" s="15"/>
      <c r="Q852" s="15"/>
      <c r="R852" s="179" t="str">
        <f t="shared" si="38"/>
        <v/>
      </c>
      <c r="S852" s="179" t="str">
        <f t="shared" si="37"/>
        <v/>
      </c>
    </row>
    <row r="853" spans="1:19">
      <c r="A853" s="178" t="str">
        <f t="shared" si="36"/>
        <v/>
      </c>
      <c r="B853" s="16"/>
      <c r="C853" s="16"/>
      <c r="D853" s="16"/>
      <c r="E853" s="16"/>
      <c r="F853" s="16"/>
      <c r="G853" s="16"/>
      <c r="H853" s="16"/>
      <c r="I853" s="180"/>
      <c r="J853" s="16"/>
      <c r="K853" s="16"/>
      <c r="L853" s="15"/>
      <c r="M853" s="15"/>
      <c r="N853" s="15"/>
      <c r="O853" s="15"/>
      <c r="P853" s="15"/>
      <c r="Q853" s="15"/>
      <c r="R853" s="179" t="str">
        <f t="shared" si="38"/>
        <v/>
      </c>
      <c r="S853" s="179" t="str">
        <f t="shared" si="37"/>
        <v/>
      </c>
    </row>
    <row r="854" spans="1:19">
      <c r="A854" s="178" t="str">
        <f t="shared" si="36"/>
        <v/>
      </c>
      <c r="B854" s="16"/>
      <c r="C854" s="16"/>
      <c r="D854" s="16"/>
      <c r="E854" s="16"/>
      <c r="F854" s="16"/>
      <c r="G854" s="16"/>
      <c r="H854" s="16"/>
      <c r="I854" s="180"/>
      <c r="J854" s="16"/>
      <c r="K854" s="16"/>
      <c r="L854" s="15"/>
      <c r="M854" s="15"/>
      <c r="N854" s="15"/>
      <c r="O854" s="15"/>
      <c r="P854" s="15"/>
      <c r="Q854" s="15"/>
      <c r="R854" s="179" t="str">
        <f t="shared" si="38"/>
        <v/>
      </c>
      <c r="S854" s="179" t="str">
        <f t="shared" si="37"/>
        <v/>
      </c>
    </row>
    <row r="855" spans="1:19">
      <c r="A855" s="178" t="str">
        <f t="shared" si="36"/>
        <v/>
      </c>
      <c r="B855" s="16"/>
      <c r="C855" s="16"/>
      <c r="D855" s="16"/>
      <c r="E855" s="16"/>
      <c r="F855" s="16"/>
      <c r="G855" s="16"/>
      <c r="H855" s="16"/>
      <c r="I855" s="180"/>
      <c r="J855" s="16"/>
      <c r="K855" s="16"/>
      <c r="L855" s="15"/>
      <c r="M855" s="15"/>
      <c r="N855" s="15"/>
      <c r="O855" s="15"/>
      <c r="P855" s="15"/>
      <c r="Q855" s="15"/>
      <c r="R855" s="179" t="str">
        <f t="shared" si="38"/>
        <v/>
      </c>
      <c r="S855" s="179" t="str">
        <f t="shared" si="37"/>
        <v/>
      </c>
    </row>
    <row r="856" spans="1:19">
      <c r="A856" s="178" t="str">
        <f t="shared" si="36"/>
        <v/>
      </c>
      <c r="B856" s="16"/>
      <c r="C856" s="16"/>
      <c r="D856" s="16"/>
      <c r="E856" s="16"/>
      <c r="F856" s="16"/>
      <c r="G856" s="16"/>
      <c r="H856" s="16"/>
      <c r="I856" s="180"/>
      <c r="J856" s="16"/>
      <c r="K856" s="16"/>
      <c r="L856" s="15"/>
      <c r="M856" s="15"/>
      <c r="N856" s="15"/>
      <c r="O856" s="15"/>
      <c r="P856" s="15"/>
      <c r="Q856" s="15"/>
      <c r="R856" s="179" t="str">
        <f t="shared" si="38"/>
        <v/>
      </c>
      <c r="S856" s="179" t="str">
        <f t="shared" si="37"/>
        <v/>
      </c>
    </row>
    <row r="857" spans="1:19">
      <c r="A857" s="178" t="str">
        <f t="shared" si="36"/>
        <v/>
      </c>
      <c r="B857" s="16"/>
      <c r="C857" s="16"/>
      <c r="D857" s="16"/>
      <c r="E857" s="16"/>
      <c r="F857" s="16"/>
      <c r="G857" s="16"/>
      <c r="H857" s="16"/>
      <c r="I857" s="180"/>
      <c r="J857" s="16"/>
      <c r="K857" s="16"/>
      <c r="L857" s="15"/>
      <c r="M857" s="15"/>
      <c r="N857" s="15"/>
      <c r="O857" s="15"/>
      <c r="P857" s="15"/>
      <c r="Q857" s="15"/>
      <c r="R857" s="179" t="str">
        <f t="shared" si="38"/>
        <v/>
      </c>
      <c r="S857" s="179" t="str">
        <f t="shared" si="37"/>
        <v/>
      </c>
    </row>
    <row r="858" spans="1:19">
      <c r="A858" s="178" t="str">
        <f t="shared" si="36"/>
        <v/>
      </c>
      <c r="B858" s="16"/>
      <c r="C858" s="16"/>
      <c r="D858" s="16"/>
      <c r="E858" s="16"/>
      <c r="F858" s="16"/>
      <c r="G858" s="16"/>
      <c r="H858" s="16"/>
      <c r="I858" s="180"/>
      <c r="J858" s="16"/>
      <c r="K858" s="16"/>
      <c r="L858" s="15"/>
      <c r="M858" s="15"/>
      <c r="N858" s="15"/>
      <c r="O858" s="15"/>
      <c r="P858" s="15"/>
      <c r="Q858" s="15"/>
      <c r="R858" s="179" t="str">
        <f t="shared" si="38"/>
        <v/>
      </c>
      <c r="S858" s="179" t="str">
        <f t="shared" si="37"/>
        <v/>
      </c>
    </row>
    <row r="859" spans="1:19">
      <c r="A859" s="178" t="str">
        <f t="shared" si="36"/>
        <v/>
      </c>
      <c r="B859" s="16"/>
      <c r="C859" s="16"/>
      <c r="D859" s="16"/>
      <c r="E859" s="16"/>
      <c r="F859" s="16"/>
      <c r="G859" s="16"/>
      <c r="H859" s="16"/>
      <c r="I859" s="180"/>
      <c r="J859" s="16"/>
      <c r="K859" s="16"/>
      <c r="L859" s="15"/>
      <c r="M859" s="15"/>
      <c r="N859" s="15"/>
      <c r="O859" s="15"/>
      <c r="P859" s="15"/>
      <c r="Q859" s="15"/>
      <c r="R859" s="179" t="str">
        <f t="shared" si="38"/>
        <v/>
      </c>
      <c r="S859" s="179" t="str">
        <f t="shared" si="37"/>
        <v/>
      </c>
    </row>
    <row r="860" spans="1:19">
      <c r="A860" s="178" t="str">
        <f t="shared" si="36"/>
        <v/>
      </c>
      <c r="B860" s="16"/>
      <c r="C860" s="16"/>
      <c r="D860" s="16"/>
      <c r="E860" s="16"/>
      <c r="F860" s="16"/>
      <c r="G860" s="16"/>
      <c r="H860" s="16"/>
      <c r="I860" s="180"/>
      <c r="J860" s="16"/>
      <c r="K860" s="16"/>
      <c r="L860" s="15"/>
      <c r="M860" s="15"/>
      <c r="N860" s="15"/>
      <c r="O860" s="15"/>
      <c r="P860" s="15"/>
      <c r="Q860" s="15"/>
      <c r="R860" s="179" t="str">
        <f t="shared" si="38"/>
        <v/>
      </c>
      <c r="S860" s="179" t="str">
        <f t="shared" si="37"/>
        <v/>
      </c>
    </row>
    <row r="861" spans="1:19">
      <c r="A861" s="178" t="str">
        <f t="shared" si="36"/>
        <v/>
      </c>
      <c r="B861" s="16"/>
      <c r="C861" s="16"/>
      <c r="D861" s="16"/>
      <c r="E861" s="16"/>
      <c r="F861" s="16"/>
      <c r="G861" s="16"/>
      <c r="H861" s="16"/>
      <c r="I861" s="180"/>
      <c r="J861" s="16"/>
      <c r="K861" s="16"/>
      <c r="L861" s="15"/>
      <c r="M861" s="15"/>
      <c r="N861" s="15"/>
      <c r="O861" s="15"/>
      <c r="P861" s="15"/>
      <c r="Q861" s="15"/>
      <c r="R861" s="179" t="str">
        <f t="shared" si="38"/>
        <v/>
      </c>
      <c r="S861" s="179" t="str">
        <f t="shared" si="37"/>
        <v/>
      </c>
    </row>
    <row r="862" spans="1:19">
      <c r="A862" s="178" t="str">
        <f t="shared" si="36"/>
        <v/>
      </c>
      <c r="B862" s="16"/>
      <c r="C862" s="16"/>
      <c r="D862" s="16"/>
      <c r="E862" s="16"/>
      <c r="F862" s="16"/>
      <c r="G862" s="16"/>
      <c r="H862" s="16"/>
      <c r="I862" s="180"/>
      <c r="J862" s="16"/>
      <c r="K862" s="16"/>
      <c r="L862" s="15"/>
      <c r="M862" s="15"/>
      <c r="N862" s="15"/>
      <c r="O862" s="15"/>
      <c r="P862" s="15"/>
      <c r="Q862" s="15"/>
      <c r="R862" s="179" t="str">
        <f t="shared" si="38"/>
        <v/>
      </c>
      <c r="S862" s="179" t="str">
        <f t="shared" si="37"/>
        <v/>
      </c>
    </row>
    <row r="863" spans="1:19">
      <c r="A863" s="178" t="str">
        <f t="shared" si="36"/>
        <v/>
      </c>
      <c r="B863" s="16"/>
      <c r="C863" s="16"/>
      <c r="D863" s="16"/>
      <c r="E863" s="16"/>
      <c r="F863" s="16"/>
      <c r="G863" s="16"/>
      <c r="H863" s="16"/>
      <c r="I863" s="180"/>
      <c r="J863" s="16"/>
      <c r="K863" s="16"/>
      <c r="L863" s="15"/>
      <c r="M863" s="15"/>
      <c r="N863" s="15"/>
      <c r="O863" s="15"/>
      <c r="P863" s="15"/>
      <c r="Q863" s="15"/>
      <c r="R863" s="179" t="str">
        <f t="shared" si="38"/>
        <v/>
      </c>
      <c r="S863" s="179" t="str">
        <f t="shared" si="37"/>
        <v/>
      </c>
    </row>
    <row r="864" spans="1:19">
      <c r="A864" s="178" t="str">
        <f t="shared" si="36"/>
        <v/>
      </c>
      <c r="B864" s="16"/>
      <c r="C864" s="16"/>
      <c r="D864" s="16"/>
      <c r="E864" s="16"/>
      <c r="F864" s="16"/>
      <c r="G864" s="16"/>
      <c r="H864" s="16"/>
      <c r="I864" s="180"/>
      <c r="J864" s="16"/>
      <c r="K864" s="16"/>
      <c r="L864" s="15"/>
      <c r="M864" s="15"/>
      <c r="N864" s="15"/>
      <c r="O864" s="15"/>
      <c r="P864" s="15"/>
      <c r="Q864" s="15"/>
      <c r="R864" s="179" t="str">
        <f t="shared" si="38"/>
        <v/>
      </c>
      <c r="S864" s="179" t="str">
        <f t="shared" si="37"/>
        <v/>
      </c>
    </row>
    <row r="865" spans="1:19">
      <c r="A865" s="178" t="str">
        <f t="shared" si="36"/>
        <v/>
      </c>
      <c r="B865" s="16"/>
      <c r="C865" s="16"/>
      <c r="D865" s="16"/>
      <c r="E865" s="16"/>
      <c r="F865" s="16"/>
      <c r="G865" s="16"/>
      <c r="H865" s="16"/>
      <c r="I865" s="180"/>
      <c r="J865" s="16"/>
      <c r="K865" s="16"/>
      <c r="L865" s="15"/>
      <c r="M865" s="15"/>
      <c r="N865" s="15"/>
      <c r="O865" s="15"/>
      <c r="P865" s="15"/>
      <c r="Q865" s="15"/>
      <c r="R865" s="179" t="str">
        <f t="shared" si="38"/>
        <v/>
      </c>
      <c r="S865" s="179" t="str">
        <f t="shared" si="37"/>
        <v/>
      </c>
    </row>
    <row r="866" spans="1:19">
      <c r="A866" s="178" t="str">
        <f t="shared" si="36"/>
        <v/>
      </c>
      <c r="B866" s="16"/>
      <c r="C866" s="16"/>
      <c r="D866" s="16"/>
      <c r="E866" s="16"/>
      <c r="F866" s="16"/>
      <c r="G866" s="16"/>
      <c r="H866" s="16"/>
      <c r="I866" s="180"/>
      <c r="J866" s="16"/>
      <c r="K866" s="16"/>
      <c r="L866" s="15"/>
      <c r="M866" s="15"/>
      <c r="N866" s="15"/>
      <c r="O866" s="15"/>
      <c r="P866" s="15"/>
      <c r="Q866" s="15"/>
      <c r="R866" s="179" t="str">
        <f t="shared" si="38"/>
        <v/>
      </c>
      <c r="S866" s="179" t="str">
        <f t="shared" si="37"/>
        <v/>
      </c>
    </row>
    <row r="867" spans="1:19">
      <c r="A867" s="178" t="str">
        <f t="shared" si="36"/>
        <v/>
      </c>
      <c r="B867" s="16"/>
      <c r="C867" s="16"/>
      <c r="D867" s="16"/>
      <c r="E867" s="16"/>
      <c r="F867" s="16"/>
      <c r="G867" s="16"/>
      <c r="H867" s="16"/>
      <c r="I867" s="180"/>
      <c r="J867" s="16"/>
      <c r="K867" s="16"/>
      <c r="L867" s="15"/>
      <c r="M867" s="15"/>
      <c r="N867" s="15"/>
      <c r="O867" s="15"/>
      <c r="P867" s="15"/>
      <c r="Q867" s="15"/>
      <c r="R867" s="179" t="str">
        <f t="shared" si="38"/>
        <v/>
      </c>
      <c r="S867" s="179" t="str">
        <f t="shared" si="37"/>
        <v/>
      </c>
    </row>
    <row r="868" spans="1:19">
      <c r="A868" s="178" t="str">
        <f t="shared" si="36"/>
        <v/>
      </c>
      <c r="B868" s="16"/>
      <c r="C868" s="16"/>
      <c r="D868" s="16"/>
      <c r="E868" s="16"/>
      <c r="F868" s="16"/>
      <c r="G868" s="16"/>
      <c r="H868" s="16"/>
      <c r="I868" s="180"/>
      <c r="J868" s="16"/>
      <c r="K868" s="16"/>
      <c r="L868" s="15"/>
      <c r="M868" s="15"/>
      <c r="N868" s="15"/>
      <c r="O868" s="15"/>
      <c r="P868" s="15"/>
      <c r="Q868" s="15"/>
      <c r="R868" s="179" t="str">
        <f t="shared" si="38"/>
        <v/>
      </c>
      <c r="S868" s="179" t="str">
        <f t="shared" si="37"/>
        <v/>
      </c>
    </row>
    <row r="869" spans="1:19">
      <c r="A869" s="178" t="str">
        <f t="shared" si="36"/>
        <v/>
      </c>
      <c r="B869" s="16"/>
      <c r="C869" s="16"/>
      <c r="D869" s="16"/>
      <c r="E869" s="16"/>
      <c r="F869" s="16"/>
      <c r="G869" s="16"/>
      <c r="H869" s="16"/>
      <c r="I869" s="180"/>
      <c r="J869" s="16"/>
      <c r="K869" s="16"/>
      <c r="L869" s="15"/>
      <c r="M869" s="15"/>
      <c r="N869" s="15"/>
      <c r="O869" s="15"/>
      <c r="P869" s="15"/>
      <c r="Q869" s="15"/>
      <c r="R869" s="179" t="str">
        <f t="shared" si="38"/>
        <v/>
      </c>
      <c r="S869" s="179" t="str">
        <f t="shared" si="37"/>
        <v/>
      </c>
    </row>
    <row r="870" spans="1:19">
      <c r="A870" s="178" t="str">
        <f t="shared" si="36"/>
        <v/>
      </c>
      <c r="B870" s="16"/>
      <c r="C870" s="16"/>
      <c r="D870" s="16"/>
      <c r="E870" s="16"/>
      <c r="F870" s="16"/>
      <c r="G870" s="16"/>
      <c r="H870" s="16"/>
      <c r="I870" s="180"/>
      <c r="J870" s="16"/>
      <c r="K870" s="16"/>
      <c r="L870" s="15"/>
      <c r="M870" s="15"/>
      <c r="N870" s="15"/>
      <c r="O870" s="15"/>
      <c r="P870" s="15"/>
      <c r="Q870" s="15"/>
      <c r="R870" s="179" t="str">
        <f t="shared" si="38"/>
        <v/>
      </c>
      <c r="S870" s="179" t="str">
        <f t="shared" si="37"/>
        <v/>
      </c>
    </row>
    <row r="871" spans="1:19">
      <c r="A871" s="178" t="str">
        <f t="shared" si="36"/>
        <v/>
      </c>
      <c r="B871" s="16"/>
      <c r="C871" s="16"/>
      <c r="D871" s="16"/>
      <c r="E871" s="16"/>
      <c r="F871" s="16"/>
      <c r="G871" s="16"/>
      <c r="H871" s="16"/>
      <c r="I871" s="180"/>
      <c r="J871" s="16"/>
      <c r="K871" s="16"/>
      <c r="L871" s="15"/>
      <c r="M871" s="15"/>
      <c r="N871" s="15"/>
      <c r="O871" s="15"/>
      <c r="P871" s="15"/>
      <c r="Q871" s="15"/>
      <c r="R871" s="179" t="str">
        <f t="shared" si="38"/>
        <v/>
      </c>
      <c r="S871" s="179" t="str">
        <f t="shared" si="37"/>
        <v/>
      </c>
    </row>
    <row r="872" spans="1:19">
      <c r="A872" s="178" t="str">
        <f t="shared" si="36"/>
        <v/>
      </c>
      <c r="B872" s="16"/>
      <c r="C872" s="16"/>
      <c r="D872" s="16"/>
      <c r="E872" s="16"/>
      <c r="F872" s="16"/>
      <c r="G872" s="16"/>
      <c r="H872" s="16"/>
      <c r="I872" s="180"/>
      <c r="J872" s="16"/>
      <c r="K872" s="16"/>
      <c r="L872" s="15"/>
      <c r="M872" s="15"/>
      <c r="N872" s="15"/>
      <c r="O872" s="15"/>
      <c r="P872" s="15"/>
      <c r="Q872" s="15"/>
      <c r="R872" s="179" t="str">
        <f t="shared" si="38"/>
        <v/>
      </c>
      <c r="S872" s="179" t="str">
        <f t="shared" si="37"/>
        <v/>
      </c>
    </row>
    <row r="873" spans="1:19">
      <c r="A873" s="178" t="str">
        <f t="shared" si="36"/>
        <v/>
      </c>
      <c r="B873" s="16"/>
      <c r="C873" s="16"/>
      <c r="D873" s="16"/>
      <c r="E873" s="16"/>
      <c r="F873" s="16"/>
      <c r="G873" s="16"/>
      <c r="H873" s="16"/>
      <c r="I873" s="180"/>
      <c r="J873" s="16"/>
      <c r="K873" s="16"/>
      <c r="L873" s="15"/>
      <c r="M873" s="15"/>
      <c r="N873" s="15"/>
      <c r="O873" s="15"/>
      <c r="P873" s="15"/>
      <c r="Q873" s="15"/>
      <c r="R873" s="179" t="str">
        <f t="shared" si="38"/>
        <v/>
      </c>
      <c r="S873" s="179" t="str">
        <f t="shared" si="37"/>
        <v/>
      </c>
    </row>
    <row r="874" spans="1:19">
      <c r="A874" s="178" t="str">
        <f t="shared" si="36"/>
        <v/>
      </c>
      <c r="B874" s="16"/>
      <c r="C874" s="16"/>
      <c r="D874" s="16"/>
      <c r="E874" s="16"/>
      <c r="F874" s="16"/>
      <c r="G874" s="16"/>
      <c r="H874" s="16"/>
      <c r="I874" s="180"/>
      <c r="J874" s="16"/>
      <c r="K874" s="16"/>
      <c r="L874" s="15"/>
      <c r="M874" s="15"/>
      <c r="N874" s="15"/>
      <c r="O874" s="15"/>
      <c r="P874" s="15"/>
      <c r="Q874" s="15"/>
      <c r="R874" s="179" t="str">
        <f t="shared" si="38"/>
        <v/>
      </c>
      <c r="S874" s="179" t="str">
        <f t="shared" si="37"/>
        <v/>
      </c>
    </row>
    <row r="875" spans="1:19">
      <c r="A875" s="178" t="str">
        <f t="shared" si="36"/>
        <v/>
      </c>
      <c r="B875" s="16"/>
      <c r="C875" s="16"/>
      <c r="D875" s="16"/>
      <c r="E875" s="16"/>
      <c r="F875" s="16"/>
      <c r="G875" s="16"/>
      <c r="H875" s="16"/>
      <c r="I875" s="180"/>
      <c r="J875" s="16"/>
      <c r="K875" s="16"/>
      <c r="L875" s="15"/>
      <c r="M875" s="15"/>
      <c r="N875" s="15"/>
      <c r="O875" s="15"/>
      <c r="P875" s="15"/>
      <c r="Q875" s="15"/>
      <c r="R875" s="179" t="str">
        <f t="shared" si="38"/>
        <v/>
      </c>
      <c r="S875" s="179" t="str">
        <f t="shared" si="37"/>
        <v/>
      </c>
    </row>
    <row r="876" spans="1:19">
      <c r="A876" s="178" t="str">
        <f t="shared" si="36"/>
        <v/>
      </c>
      <c r="B876" s="16"/>
      <c r="C876" s="16"/>
      <c r="D876" s="16"/>
      <c r="E876" s="16"/>
      <c r="F876" s="16"/>
      <c r="G876" s="16"/>
      <c r="H876" s="16"/>
      <c r="I876" s="180"/>
      <c r="J876" s="16"/>
      <c r="K876" s="16"/>
      <c r="L876" s="15"/>
      <c r="M876" s="15"/>
      <c r="N876" s="15"/>
      <c r="O876" s="15"/>
      <c r="P876" s="15"/>
      <c r="Q876" s="15"/>
      <c r="R876" s="179" t="str">
        <f t="shared" si="38"/>
        <v/>
      </c>
      <c r="S876" s="179" t="str">
        <f t="shared" si="37"/>
        <v/>
      </c>
    </row>
    <row r="877" spans="1:19">
      <c r="A877" s="178" t="str">
        <f t="shared" si="36"/>
        <v/>
      </c>
      <c r="B877" s="16"/>
      <c r="C877" s="16"/>
      <c r="D877" s="16"/>
      <c r="E877" s="16"/>
      <c r="F877" s="16"/>
      <c r="G877" s="16"/>
      <c r="H877" s="16"/>
      <c r="I877" s="180"/>
      <c r="J877" s="16"/>
      <c r="K877" s="16"/>
      <c r="L877" s="15"/>
      <c r="M877" s="15"/>
      <c r="N877" s="15"/>
      <c r="O877" s="15"/>
      <c r="P877" s="15"/>
      <c r="Q877" s="15"/>
      <c r="R877" s="179" t="str">
        <f t="shared" si="38"/>
        <v/>
      </c>
      <c r="S877" s="179" t="str">
        <f t="shared" si="37"/>
        <v/>
      </c>
    </row>
    <row r="878" spans="1:19">
      <c r="A878" s="178" t="str">
        <f t="shared" si="36"/>
        <v/>
      </c>
      <c r="B878" s="16"/>
      <c r="C878" s="16"/>
      <c r="D878" s="16"/>
      <c r="E878" s="16"/>
      <c r="F878" s="16"/>
      <c r="G878" s="16"/>
      <c r="H878" s="16"/>
      <c r="I878" s="180"/>
      <c r="J878" s="16"/>
      <c r="K878" s="16"/>
      <c r="L878" s="15"/>
      <c r="M878" s="15"/>
      <c r="N878" s="15"/>
      <c r="O878" s="15"/>
      <c r="P878" s="15"/>
      <c r="Q878" s="15"/>
      <c r="R878" s="179" t="str">
        <f t="shared" si="38"/>
        <v/>
      </c>
      <c r="S878" s="179" t="str">
        <f t="shared" si="37"/>
        <v/>
      </c>
    </row>
    <row r="879" spans="1:19">
      <c r="A879" s="178" t="str">
        <f t="shared" si="36"/>
        <v/>
      </c>
      <c r="B879" s="16"/>
      <c r="C879" s="16"/>
      <c r="D879" s="16"/>
      <c r="E879" s="16"/>
      <c r="F879" s="16"/>
      <c r="G879" s="16"/>
      <c r="H879" s="16"/>
      <c r="I879" s="180"/>
      <c r="J879" s="16"/>
      <c r="K879" s="16"/>
      <c r="L879" s="15"/>
      <c r="M879" s="15"/>
      <c r="N879" s="15"/>
      <c r="O879" s="15"/>
      <c r="P879" s="15"/>
      <c r="Q879" s="15"/>
      <c r="R879" s="179" t="str">
        <f t="shared" si="38"/>
        <v/>
      </c>
      <c r="S879" s="179" t="str">
        <f t="shared" si="37"/>
        <v/>
      </c>
    </row>
    <row r="880" spans="1:19">
      <c r="A880" s="178" t="str">
        <f t="shared" si="36"/>
        <v/>
      </c>
      <c r="B880" s="16"/>
      <c r="C880" s="16"/>
      <c r="D880" s="16"/>
      <c r="E880" s="16"/>
      <c r="F880" s="16"/>
      <c r="G880" s="16"/>
      <c r="H880" s="16"/>
      <c r="I880" s="180"/>
      <c r="J880" s="16"/>
      <c r="K880" s="16"/>
      <c r="L880" s="15"/>
      <c r="M880" s="15"/>
      <c r="N880" s="15"/>
      <c r="O880" s="15"/>
      <c r="P880" s="15"/>
      <c r="Q880" s="15"/>
      <c r="R880" s="179" t="str">
        <f t="shared" si="38"/>
        <v/>
      </c>
      <c r="S880" s="179" t="str">
        <f t="shared" si="37"/>
        <v/>
      </c>
    </row>
    <row r="881" spans="1:19">
      <c r="A881" s="178" t="str">
        <f t="shared" si="36"/>
        <v/>
      </c>
      <c r="B881" s="16"/>
      <c r="C881" s="16"/>
      <c r="D881" s="16"/>
      <c r="E881" s="16"/>
      <c r="F881" s="16"/>
      <c r="G881" s="16"/>
      <c r="H881" s="16"/>
      <c r="I881" s="180"/>
      <c r="J881" s="16"/>
      <c r="K881" s="16"/>
      <c r="L881" s="15"/>
      <c r="M881" s="15"/>
      <c r="N881" s="15"/>
      <c r="O881" s="15"/>
      <c r="P881" s="15"/>
      <c r="Q881" s="15"/>
      <c r="R881" s="179" t="str">
        <f t="shared" si="38"/>
        <v/>
      </c>
      <c r="S881" s="179" t="str">
        <f t="shared" si="37"/>
        <v/>
      </c>
    </row>
    <row r="882" spans="1:19">
      <c r="A882" s="178" t="str">
        <f t="shared" si="36"/>
        <v/>
      </c>
      <c r="B882" s="16"/>
      <c r="C882" s="16"/>
      <c r="D882" s="16"/>
      <c r="E882" s="16"/>
      <c r="F882" s="16"/>
      <c r="G882" s="16"/>
      <c r="H882" s="16"/>
      <c r="I882" s="180"/>
      <c r="J882" s="16"/>
      <c r="K882" s="16"/>
      <c r="L882" s="15"/>
      <c r="M882" s="15"/>
      <c r="N882" s="15"/>
      <c r="O882" s="15"/>
      <c r="P882" s="15"/>
      <c r="Q882" s="15"/>
      <c r="R882" s="179" t="str">
        <f t="shared" si="38"/>
        <v/>
      </c>
      <c r="S882" s="179" t="str">
        <f t="shared" si="37"/>
        <v/>
      </c>
    </row>
    <row r="883" spans="1:19">
      <c r="A883" s="178" t="str">
        <f t="shared" si="36"/>
        <v/>
      </c>
      <c r="B883" s="16"/>
      <c r="C883" s="16"/>
      <c r="D883" s="16"/>
      <c r="E883" s="16"/>
      <c r="F883" s="16"/>
      <c r="G883" s="16"/>
      <c r="H883" s="16"/>
      <c r="I883" s="180"/>
      <c r="J883" s="16"/>
      <c r="K883" s="16"/>
      <c r="L883" s="15"/>
      <c r="M883" s="15"/>
      <c r="N883" s="15"/>
      <c r="O883" s="15"/>
      <c r="P883" s="15"/>
      <c r="Q883" s="15"/>
      <c r="R883" s="179" t="str">
        <f t="shared" si="38"/>
        <v/>
      </c>
      <c r="S883" s="179" t="str">
        <f t="shared" si="37"/>
        <v/>
      </c>
    </row>
    <row r="884" spans="1:19">
      <c r="A884" s="178" t="str">
        <f t="shared" si="36"/>
        <v/>
      </c>
      <c r="B884" s="16"/>
      <c r="C884" s="16"/>
      <c r="D884" s="16"/>
      <c r="E884" s="16"/>
      <c r="F884" s="16"/>
      <c r="G884" s="16"/>
      <c r="H884" s="16"/>
      <c r="I884" s="180"/>
      <c r="J884" s="16"/>
      <c r="K884" s="16"/>
      <c r="L884" s="15"/>
      <c r="M884" s="15"/>
      <c r="N884" s="15"/>
      <c r="O884" s="15"/>
      <c r="P884" s="15"/>
      <c r="Q884" s="15"/>
      <c r="R884" s="179" t="str">
        <f t="shared" si="38"/>
        <v/>
      </c>
      <c r="S884" s="179" t="str">
        <f t="shared" si="37"/>
        <v/>
      </c>
    </row>
    <row r="885" spans="1:19">
      <c r="A885" s="178" t="str">
        <f t="shared" si="36"/>
        <v/>
      </c>
      <c r="B885" s="16"/>
      <c r="C885" s="16"/>
      <c r="D885" s="16"/>
      <c r="E885" s="16"/>
      <c r="F885" s="16"/>
      <c r="G885" s="16"/>
      <c r="H885" s="16"/>
      <c r="I885" s="180"/>
      <c r="J885" s="16"/>
      <c r="K885" s="16"/>
      <c r="L885" s="15"/>
      <c r="M885" s="15"/>
      <c r="N885" s="15"/>
      <c r="O885" s="15"/>
      <c r="P885" s="15"/>
      <c r="Q885" s="15"/>
      <c r="R885" s="179" t="str">
        <f t="shared" si="38"/>
        <v/>
      </c>
      <c r="S885" s="179" t="str">
        <f t="shared" si="37"/>
        <v/>
      </c>
    </row>
    <row r="886" spans="1:19">
      <c r="A886" s="178" t="str">
        <f t="shared" si="36"/>
        <v/>
      </c>
      <c r="B886" s="16"/>
      <c r="C886" s="16"/>
      <c r="D886" s="16"/>
      <c r="E886" s="16"/>
      <c r="F886" s="16"/>
      <c r="G886" s="16"/>
      <c r="H886" s="16"/>
      <c r="I886" s="180"/>
      <c r="J886" s="16"/>
      <c r="K886" s="16"/>
      <c r="L886" s="15"/>
      <c r="M886" s="15"/>
      <c r="N886" s="15"/>
      <c r="O886" s="15"/>
      <c r="P886" s="15"/>
      <c r="Q886" s="15"/>
      <c r="R886" s="179" t="str">
        <f t="shared" si="38"/>
        <v/>
      </c>
      <c r="S886" s="179" t="str">
        <f t="shared" si="37"/>
        <v/>
      </c>
    </row>
    <row r="887" spans="1:19">
      <c r="A887" s="178" t="str">
        <f t="shared" si="36"/>
        <v/>
      </c>
      <c r="B887" s="16"/>
      <c r="C887" s="16"/>
      <c r="D887" s="16"/>
      <c r="E887" s="16"/>
      <c r="F887" s="16"/>
      <c r="G887" s="16"/>
      <c r="H887" s="16"/>
      <c r="I887" s="180"/>
      <c r="J887" s="16"/>
      <c r="K887" s="16"/>
      <c r="L887" s="15"/>
      <c r="M887" s="15"/>
      <c r="N887" s="15"/>
      <c r="O887" s="15"/>
      <c r="P887" s="15"/>
      <c r="Q887" s="15"/>
      <c r="R887" s="179" t="str">
        <f t="shared" si="38"/>
        <v/>
      </c>
      <c r="S887" s="179" t="str">
        <f t="shared" si="37"/>
        <v/>
      </c>
    </row>
    <row r="888" spans="1:19">
      <c r="A888" s="178" t="str">
        <f t="shared" si="36"/>
        <v/>
      </c>
      <c r="B888" s="16"/>
      <c r="C888" s="16"/>
      <c r="D888" s="16"/>
      <c r="E888" s="16"/>
      <c r="F888" s="16"/>
      <c r="G888" s="16"/>
      <c r="H888" s="16"/>
      <c r="I888" s="180"/>
      <c r="J888" s="16"/>
      <c r="K888" s="16"/>
      <c r="L888" s="15"/>
      <c r="M888" s="15"/>
      <c r="N888" s="15"/>
      <c r="O888" s="15"/>
      <c r="P888" s="15"/>
      <c r="Q888" s="15"/>
      <c r="R888" s="179" t="str">
        <f t="shared" si="38"/>
        <v/>
      </c>
      <c r="S888" s="179" t="str">
        <f t="shared" si="37"/>
        <v/>
      </c>
    </row>
    <row r="889" spans="1:19">
      <c r="A889" s="178" t="str">
        <f t="shared" si="36"/>
        <v/>
      </c>
      <c r="B889" s="16"/>
      <c r="C889" s="16"/>
      <c r="D889" s="16"/>
      <c r="E889" s="16"/>
      <c r="F889" s="16"/>
      <c r="G889" s="16"/>
      <c r="H889" s="16"/>
      <c r="I889" s="180"/>
      <c r="J889" s="16"/>
      <c r="K889" s="16"/>
      <c r="L889" s="15"/>
      <c r="M889" s="15"/>
      <c r="N889" s="15"/>
      <c r="O889" s="15"/>
      <c r="P889" s="15"/>
      <c r="Q889" s="15"/>
      <c r="R889" s="179" t="str">
        <f t="shared" si="38"/>
        <v/>
      </c>
      <c r="S889" s="179" t="str">
        <f t="shared" si="37"/>
        <v/>
      </c>
    </row>
    <row r="890" spans="1:19">
      <c r="A890" s="178" t="str">
        <f t="shared" si="36"/>
        <v/>
      </c>
      <c r="B890" s="16"/>
      <c r="C890" s="16"/>
      <c r="D890" s="16"/>
      <c r="E890" s="16"/>
      <c r="F890" s="16"/>
      <c r="G890" s="16"/>
      <c r="H890" s="16"/>
      <c r="I890" s="180"/>
      <c r="J890" s="16"/>
      <c r="K890" s="16"/>
      <c r="L890" s="15"/>
      <c r="M890" s="15"/>
      <c r="N890" s="15"/>
      <c r="O890" s="15"/>
      <c r="P890" s="15"/>
      <c r="Q890" s="15"/>
      <c r="R890" s="179" t="str">
        <f t="shared" si="38"/>
        <v/>
      </c>
      <c r="S890" s="179" t="str">
        <f t="shared" si="37"/>
        <v/>
      </c>
    </row>
    <row r="891" spans="1:19">
      <c r="A891" s="178" t="str">
        <f t="shared" si="36"/>
        <v/>
      </c>
      <c r="B891" s="16"/>
      <c r="C891" s="16"/>
      <c r="D891" s="16"/>
      <c r="E891" s="16"/>
      <c r="F891" s="16"/>
      <c r="G891" s="16"/>
      <c r="H891" s="16"/>
      <c r="I891" s="180"/>
      <c r="J891" s="16"/>
      <c r="K891" s="16"/>
      <c r="L891" s="15"/>
      <c r="M891" s="15"/>
      <c r="N891" s="15"/>
      <c r="O891" s="15"/>
      <c r="P891" s="15"/>
      <c r="Q891" s="15"/>
      <c r="R891" s="179" t="str">
        <f t="shared" si="38"/>
        <v/>
      </c>
      <c r="S891" s="179" t="str">
        <f t="shared" si="37"/>
        <v/>
      </c>
    </row>
    <row r="892" spans="1:19">
      <c r="A892" s="178" t="str">
        <f t="shared" si="36"/>
        <v/>
      </c>
      <c r="B892" s="16"/>
      <c r="C892" s="16"/>
      <c r="D892" s="16"/>
      <c r="E892" s="16"/>
      <c r="F892" s="16"/>
      <c r="G892" s="16"/>
      <c r="H892" s="16"/>
      <c r="I892" s="180"/>
      <c r="J892" s="16"/>
      <c r="K892" s="16"/>
      <c r="L892" s="15"/>
      <c r="M892" s="15"/>
      <c r="N892" s="15"/>
      <c r="O892" s="15"/>
      <c r="P892" s="15"/>
      <c r="Q892" s="15"/>
      <c r="R892" s="179" t="str">
        <f t="shared" si="38"/>
        <v/>
      </c>
      <c r="S892" s="179" t="str">
        <f t="shared" si="37"/>
        <v/>
      </c>
    </row>
    <row r="893" spans="1:19">
      <c r="A893" s="178" t="str">
        <f t="shared" si="36"/>
        <v/>
      </c>
      <c r="B893" s="16"/>
      <c r="C893" s="16"/>
      <c r="D893" s="16"/>
      <c r="E893" s="16"/>
      <c r="F893" s="16"/>
      <c r="G893" s="16"/>
      <c r="H893" s="16"/>
      <c r="I893" s="180"/>
      <c r="J893" s="16"/>
      <c r="K893" s="16"/>
      <c r="L893" s="15"/>
      <c r="M893" s="15"/>
      <c r="N893" s="15"/>
      <c r="O893" s="15"/>
      <c r="P893" s="15"/>
      <c r="Q893" s="15"/>
      <c r="R893" s="179" t="str">
        <f t="shared" si="38"/>
        <v/>
      </c>
      <c r="S893" s="179" t="str">
        <f t="shared" si="37"/>
        <v/>
      </c>
    </row>
    <row r="894" spans="1:19">
      <c r="A894" s="178" t="str">
        <f t="shared" si="36"/>
        <v/>
      </c>
      <c r="B894" s="16"/>
      <c r="C894" s="16"/>
      <c r="D894" s="16"/>
      <c r="E894" s="16"/>
      <c r="F894" s="16"/>
      <c r="G894" s="16"/>
      <c r="H894" s="16"/>
      <c r="I894" s="180"/>
      <c r="J894" s="16"/>
      <c r="K894" s="16"/>
      <c r="L894" s="15"/>
      <c r="M894" s="15"/>
      <c r="N894" s="15"/>
      <c r="O894" s="15"/>
      <c r="P894" s="15"/>
      <c r="Q894" s="15"/>
      <c r="R894" s="179" t="str">
        <f t="shared" si="38"/>
        <v/>
      </c>
      <c r="S894" s="179" t="str">
        <f t="shared" si="37"/>
        <v/>
      </c>
    </row>
    <row r="895" spans="1:19">
      <c r="A895" s="178" t="str">
        <f t="shared" si="36"/>
        <v/>
      </c>
      <c r="B895" s="16"/>
      <c r="C895" s="16"/>
      <c r="D895" s="16"/>
      <c r="E895" s="16"/>
      <c r="F895" s="16"/>
      <c r="G895" s="16"/>
      <c r="H895" s="16"/>
      <c r="I895" s="180"/>
      <c r="J895" s="16"/>
      <c r="K895" s="16"/>
      <c r="L895" s="15"/>
      <c r="M895" s="15"/>
      <c r="N895" s="15"/>
      <c r="O895" s="15"/>
      <c r="P895" s="15"/>
      <c r="Q895" s="15"/>
      <c r="R895" s="179" t="str">
        <f t="shared" si="38"/>
        <v/>
      </c>
      <c r="S895" s="179" t="str">
        <f t="shared" si="37"/>
        <v/>
      </c>
    </row>
    <row r="896" spans="1:19">
      <c r="A896" s="178" t="str">
        <f t="shared" si="36"/>
        <v/>
      </c>
      <c r="B896" s="16"/>
      <c r="C896" s="16"/>
      <c r="D896" s="16"/>
      <c r="E896" s="16"/>
      <c r="F896" s="16"/>
      <c r="G896" s="16"/>
      <c r="H896" s="16"/>
      <c r="I896" s="180"/>
      <c r="J896" s="16"/>
      <c r="K896" s="16"/>
      <c r="L896" s="15"/>
      <c r="M896" s="15"/>
      <c r="N896" s="15"/>
      <c r="O896" s="15"/>
      <c r="P896" s="15"/>
      <c r="Q896" s="15"/>
      <c r="R896" s="179" t="str">
        <f t="shared" si="38"/>
        <v/>
      </c>
      <c r="S896" s="179" t="str">
        <f t="shared" si="37"/>
        <v/>
      </c>
    </row>
    <row r="897" spans="1:19">
      <c r="A897" s="178" t="str">
        <f t="shared" si="36"/>
        <v/>
      </c>
      <c r="B897" s="16"/>
      <c r="C897" s="16"/>
      <c r="D897" s="16"/>
      <c r="E897" s="16"/>
      <c r="F897" s="16"/>
      <c r="G897" s="16"/>
      <c r="H897" s="16"/>
      <c r="I897" s="180"/>
      <c r="J897" s="16"/>
      <c r="K897" s="16"/>
      <c r="L897" s="15"/>
      <c r="M897" s="15"/>
      <c r="N897" s="15"/>
      <c r="O897" s="15"/>
      <c r="P897" s="15"/>
      <c r="Q897" s="15"/>
      <c r="R897" s="179" t="str">
        <f t="shared" si="38"/>
        <v/>
      </c>
      <c r="S897" s="179" t="str">
        <f t="shared" si="37"/>
        <v/>
      </c>
    </row>
    <row r="898" spans="1:19">
      <c r="A898" s="178" t="str">
        <f t="shared" si="36"/>
        <v/>
      </c>
      <c r="B898" s="16"/>
      <c r="C898" s="16"/>
      <c r="D898" s="16"/>
      <c r="E898" s="16"/>
      <c r="F898" s="16"/>
      <c r="G898" s="16"/>
      <c r="H898" s="16"/>
      <c r="I898" s="180"/>
      <c r="J898" s="16"/>
      <c r="K898" s="16"/>
      <c r="L898" s="15"/>
      <c r="M898" s="15"/>
      <c r="N898" s="15"/>
      <c r="O898" s="15"/>
      <c r="P898" s="15"/>
      <c r="Q898" s="15"/>
      <c r="R898" s="179" t="str">
        <f t="shared" si="38"/>
        <v/>
      </c>
      <c r="S898" s="179" t="str">
        <f t="shared" si="37"/>
        <v/>
      </c>
    </row>
    <row r="899" spans="1:19">
      <c r="A899" s="178" t="str">
        <f t="shared" si="36"/>
        <v/>
      </c>
      <c r="B899" s="16"/>
      <c r="C899" s="16"/>
      <c r="D899" s="16"/>
      <c r="E899" s="16"/>
      <c r="F899" s="16"/>
      <c r="G899" s="16"/>
      <c r="H899" s="16"/>
      <c r="I899" s="180"/>
      <c r="J899" s="16"/>
      <c r="K899" s="16"/>
      <c r="L899" s="15"/>
      <c r="M899" s="15"/>
      <c r="N899" s="15"/>
      <c r="O899" s="15"/>
      <c r="P899" s="15"/>
      <c r="Q899" s="15"/>
      <c r="R899" s="179" t="str">
        <f t="shared" si="38"/>
        <v/>
      </c>
      <c r="S899" s="179" t="str">
        <f t="shared" si="37"/>
        <v/>
      </c>
    </row>
    <row r="900" spans="1:19">
      <c r="A900" s="178" t="str">
        <f t="shared" si="36"/>
        <v/>
      </c>
      <c r="B900" s="16"/>
      <c r="C900" s="16"/>
      <c r="D900" s="16"/>
      <c r="E900" s="16"/>
      <c r="F900" s="16"/>
      <c r="G900" s="16"/>
      <c r="H900" s="16"/>
      <c r="I900" s="180"/>
      <c r="J900" s="16"/>
      <c r="K900" s="16"/>
      <c r="L900" s="15"/>
      <c r="M900" s="15"/>
      <c r="N900" s="15"/>
      <c r="O900" s="15"/>
      <c r="P900" s="15"/>
      <c r="Q900" s="15"/>
      <c r="R900" s="179" t="str">
        <f t="shared" si="38"/>
        <v/>
      </c>
      <c r="S900" s="179" t="str">
        <f t="shared" si="37"/>
        <v/>
      </c>
    </row>
    <row r="901" spans="1:19">
      <c r="A901" s="178" t="str">
        <f t="shared" si="36"/>
        <v/>
      </c>
      <c r="B901" s="16"/>
      <c r="C901" s="16"/>
      <c r="D901" s="16"/>
      <c r="E901" s="16"/>
      <c r="F901" s="16"/>
      <c r="G901" s="16"/>
      <c r="H901" s="16"/>
      <c r="I901" s="180"/>
      <c r="J901" s="16"/>
      <c r="K901" s="16"/>
      <c r="L901" s="15"/>
      <c r="M901" s="15"/>
      <c r="N901" s="15"/>
      <c r="O901" s="15"/>
      <c r="P901" s="15"/>
      <c r="Q901" s="15"/>
      <c r="R901" s="179" t="str">
        <f t="shared" si="38"/>
        <v/>
      </c>
      <c r="S901" s="179" t="str">
        <f t="shared" si="37"/>
        <v/>
      </c>
    </row>
    <row r="902" spans="1:19">
      <c r="A902" s="178" t="str">
        <f t="shared" ref="A902:A965" si="39">IF(D902&lt;&gt;"",ROW()-5,"")</f>
        <v/>
      </c>
      <c r="B902" s="16"/>
      <c r="C902" s="16"/>
      <c r="D902" s="16"/>
      <c r="E902" s="16"/>
      <c r="F902" s="16"/>
      <c r="G902" s="16"/>
      <c r="H902" s="16"/>
      <c r="I902" s="180"/>
      <c r="J902" s="16"/>
      <c r="K902" s="16"/>
      <c r="L902" s="15"/>
      <c r="M902" s="15"/>
      <c r="N902" s="15"/>
      <c r="O902" s="15"/>
      <c r="P902" s="15"/>
      <c r="Q902" s="15"/>
      <c r="R902" s="179" t="str">
        <f t="shared" si="38"/>
        <v/>
      </c>
      <c r="S902" s="179" t="str">
        <f t="shared" ref="S902:S965" si="40">IF(D902="","",SUM(L902:P902))</f>
        <v/>
      </c>
    </row>
    <row r="903" spans="1:19">
      <c r="A903" s="178" t="str">
        <f t="shared" si="39"/>
        <v/>
      </c>
      <c r="B903" s="16"/>
      <c r="C903" s="16"/>
      <c r="D903" s="16"/>
      <c r="E903" s="16"/>
      <c r="F903" s="16"/>
      <c r="G903" s="16"/>
      <c r="H903" s="16"/>
      <c r="I903" s="180"/>
      <c r="J903" s="16"/>
      <c r="K903" s="16"/>
      <c r="L903" s="15"/>
      <c r="M903" s="15"/>
      <c r="N903" s="15"/>
      <c r="O903" s="15"/>
      <c r="P903" s="15"/>
      <c r="Q903" s="15"/>
      <c r="R903" s="179" t="str">
        <f t="shared" si="38"/>
        <v/>
      </c>
      <c r="S903" s="179" t="str">
        <f t="shared" si="40"/>
        <v/>
      </c>
    </row>
    <row r="904" spans="1:19">
      <c r="A904" s="178" t="str">
        <f t="shared" si="39"/>
        <v/>
      </c>
      <c r="B904" s="16"/>
      <c r="C904" s="16"/>
      <c r="D904" s="16"/>
      <c r="E904" s="16"/>
      <c r="F904" s="16"/>
      <c r="G904" s="16"/>
      <c r="H904" s="16"/>
      <c r="I904" s="180"/>
      <c r="J904" s="16"/>
      <c r="K904" s="16"/>
      <c r="L904" s="15"/>
      <c r="M904" s="15"/>
      <c r="N904" s="15"/>
      <c r="O904" s="15"/>
      <c r="P904" s="15"/>
      <c r="Q904" s="15"/>
      <c r="R904" s="179" t="str">
        <f t="shared" si="38"/>
        <v/>
      </c>
      <c r="S904" s="179" t="str">
        <f t="shared" si="40"/>
        <v/>
      </c>
    </row>
    <row r="905" spans="1:19">
      <c r="A905" s="178" t="str">
        <f t="shared" si="39"/>
        <v/>
      </c>
      <c r="B905" s="16"/>
      <c r="C905" s="16"/>
      <c r="D905" s="16"/>
      <c r="E905" s="16"/>
      <c r="F905" s="16"/>
      <c r="G905" s="16"/>
      <c r="H905" s="16"/>
      <c r="I905" s="180"/>
      <c r="J905" s="16"/>
      <c r="K905" s="16"/>
      <c r="L905" s="15"/>
      <c r="M905" s="15"/>
      <c r="N905" s="15"/>
      <c r="O905" s="15"/>
      <c r="P905" s="15"/>
      <c r="Q905" s="15"/>
      <c r="R905" s="179" t="str">
        <f t="shared" si="38"/>
        <v/>
      </c>
      <c r="S905" s="179" t="str">
        <f t="shared" si="40"/>
        <v/>
      </c>
    </row>
    <row r="906" spans="1:19">
      <c r="A906" s="178" t="str">
        <f t="shared" si="39"/>
        <v/>
      </c>
      <c r="B906" s="16"/>
      <c r="C906" s="16"/>
      <c r="D906" s="16"/>
      <c r="E906" s="16"/>
      <c r="F906" s="16"/>
      <c r="G906" s="16"/>
      <c r="H906" s="16"/>
      <c r="I906" s="180"/>
      <c r="J906" s="16"/>
      <c r="K906" s="16"/>
      <c r="L906" s="15"/>
      <c r="M906" s="15"/>
      <c r="N906" s="15"/>
      <c r="O906" s="15"/>
      <c r="P906" s="15"/>
      <c r="Q906" s="15"/>
      <c r="R906" s="179" t="str">
        <f t="shared" si="38"/>
        <v/>
      </c>
      <c r="S906" s="179" t="str">
        <f t="shared" si="40"/>
        <v/>
      </c>
    </row>
    <row r="907" spans="1:19">
      <c r="A907" s="178" t="str">
        <f t="shared" si="39"/>
        <v/>
      </c>
      <c r="B907" s="16"/>
      <c r="C907" s="16"/>
      <c r="D907" s="16"/>
      <c r="E907" s="16"/>
      <c r="F907" s="16"/>
      <c r="G907" s="16"/>
      <c r="H907" s="16"/>
      <c r="I907" s="180"/>
      <c r="J907" s="16"/>
      <c r="K907" s="16"/>
      <c r="L907" s="15"/>
      <c r="M907" s="15"/>
      <c r="N907" s="15"/>
      <c r="O907" s="15"/>
      <c r="P907" s="15"/>
      <c r="Q907" s="15"/>
      <c r="R907" s="179" t="str">
        <f t="shared" ref="R907:R970" si="41">IF(D907="","",SUM(J907:K907))</f>
        <v/>
      </c>
      <c r="S907" s="179" t="str">
        <f t="shared" si="40"/>
        <v/>
      </c>
    </row>
    <row r="908" spans="1:19">
      <c r="A908" s="178" t="str">
        <f t="shared" si="39"/>
        <v/>
      </c>
      <c r="B908" s="16"/>
      <c r="C908" s="16"/>
      <c r="D908" s="16"/>
      <c r="E908" s="16"/>
      <c r="F908" s="16"/>
      <c r="G908" s="16"/>
      <c r="H908" s="16"/>
      <c r="I908" s="180"/>
      <c r="J908" s="16"/>
      <c r="K908" s="16"/>
      <c r="L908" s="15"/>
      <c r="M908" s="15"/>
      <c r="N908" s="15"/>
      <c r="O908" s="15"/>
      <c r="P908" s="15"/>
      <c r="Q908" s="15"/>
      <c r="R908" s="179" t="str">
        <f t="shared" si="41"/>
        <v/>
      </c>
      <c r="S908" s="179" t="str">
        <f t="shared" si="40"/>
        <v/>
      </c>
    </row>
    <row r="909" spans="1:19">
      <c r="A909" s="178" t="str">
        <f t="shared" si="39"/>
        <v/>
      </c>
      <c r="B909" s="16"/>
      <c r="C909" s="16"/>
      <c r="D909" s="16"/>
      <c r="E909" s="16"/>
      <c r="F909" s="16"/>
      <c r="G909" s="16"/>
      <c r="H909" s="16"/>
      <c r="I909" s="180"/>
      <c r="J909" s="16"/>
      <c r="K909" s="16"/>
      <c r="L909" s="15"/>
      <c r="M909" s="15"/>
      <c r="N909" s="15"/>
      <c r="O909" s="15"/>
      <c r="P909" s="15"/>
      <c r="Q909" s="15"/>
      <c r="R909" s="179" t="str">
        <f t="shared" si="41"/>
        <v/>
      </c>
      <c r="S909" s="179" t="str">
        <f t="shared" si="40"/>
        <v/>
      </c>
    </row>
    <row r="910" spans="1:19">
      <c r="A910" s="178" t="str">
        <f t="shared" si="39"/>
        <v/>
      </c>
      <c r="B910" s="16"/>
      <c r="C910" s="16"/>
      <c r="D910" s="16"/>
      <c r="E910" s="16"/>
      <c r="F910" s="16"/>
      <c r="G910" s="16"/>
      <c r="H910" s="16"/>
      <c r="I910" s="180"/>
      <c r="J910" s="16"/>
      <c r="K910" s="16"/>
      <c r="L910" s="15"/>
      <c r="M910" s="15"/>
      <c r="N910" s="15"/>
      <c r="O910" s="15"/>
      <c r="P910" s="15"/>
      <c r="Q910" s="15"/>
      <c r="R910" s="179" t="str">
        <f t="shared" si="41"/>
        <v/>
      </c>
      <c r="S910" s="179" t="str">
        <f t="shared" si="40"/>
        <v/>
      </c>
    </row>
    <row r="911" spans="1:19">
      <c r="A911" s="178" t="str">
        <f t="shared" si="39"/>
        <v/>
      </c>
      <c r="B911" s="16"/>
      <c r="C911" s="16"/>
      <c r="D911" s="16"/>
      <c r="E911" s="16"/>
      <c r="F911" s="16"/>
      <c r="G911" s="16"/>
      <c r="H911" s="16"/>
      <c r="I911" s="180"/>
      <c r="J911" s="16"/>
      <c r="K911" s="16"/>
      <c r="L911" s="15"/>
      <c r="M911" s="15"/>
      <c r="N911" s="15"/>
      <c r="O911" s="15"/>
      <c r="P911" s="15"/>
      <c r="Q911" s="15"/>
      <c r="R911" s="179" t="str">
        <f t="shared" si="41"/>
        <v/>
      </c>
      <c r="S911" s="179" t="str">
        <f t="shared" si="40"/>
        <v/>
      </c>
    </row>
    <row r="912" spans="1:19">
      <c r="A912" s="178" t="str">
        <f t="shared" si="39"/>
        <v/>
      </c>
      <c r="B912" s="16"/>
      <c r="C912" s="16"/>
      <c r="D912" s="16"/>
      <c r="E912" s="16"/>
      <c r="F912" s="16"/>
      <c r="G912" s="16"/>
      <c r="H912" s="16"/>
      <c r="I912" s="180"/>
      <c r="J912" s="16"/>
      <c r="K912" s="16"/>
      <c r="L912" s="15"/>
      <c r="M912" s="15"/>
      <c r="N912" s="15"/>
      <c r="O912" s="15"/>
      <c r="P912" s="15"/>
      <c r="Q912" s="15"/>
      <c r="R912" s="179" t="str">
        <f t="shared" si="41"/>
        <v/>
      </c>
      <c r="S912" s="179" t="str">
        <f t="shared" si="40"/>
        <v/>
      </c>
    </row>
    <row r="913" spans="1:19">
      <c r="A913" s="178" t="str">
        <f t="shared" si="39"/>
        <v/>
      </c>
      <c r="B913" s="16"/>
      <c r="C913" s="16"/>
      <c r="D913" s="16"/>
      <c r="E913" s="16"/>
      <c r="F913" s="16"/>
      <c r="G913" s="16"/>
      <c r="H913" s="16"/>
      <c r="I913" s="180"/>
      <c r="J913" s="16"/>
      <c r="K913" s="16"/>
      <c r="L913" s="15"/>
      <c r="M913" s="15"/>
      <c r="N913" s="15"/>
      <c r="O913" s="15"/>
      <c r="P913" s="15"/>
      <c r="Q913" s="15"/>
      <c r="R913" s="179" t="str">
        <f t="shared" si="41"/>
        <v/>
      </c>
      <c r="S913" s="179" t="str">
        <f t="shared" si="40"/>
        <v/>
      </c>
    </row>
    <row r="914" spans="1:19">
      <c r="A914" s="178" t="str">
        <f t="shared" si="39"/>
        <v/>
      </c>
      <c r="B914" s="16"/>
      <c r="C914" s="16"/>
      <c r="D914" s="16"/>
      <c r="E914" s="16"/>
      <c r="F914" s="16"/>
      <c r="G914" s="16"/>
      <c r="H914" s="16"/>
      <c r="I914" s="180"/>
      <c r="J914" s="16"/>
      <c r="K914" s="16"/>
      <c r="L914" s="15"/>
      <c r="M914" s="15"/>
      <c r="N914" s="15"/>
      <c r="O914" s="15"/>
      <c r="P914" s="15"/>
      <c r="Q914" s="15"/>
      <c r="R914" s="179" t="str">
        <f t="shared" si="41"/>
        <v/>
      </c>
      <c r="S914" s="179" t="str">
        <f t="shared" si="40"/>
        <v/>
      </c>
    </row>
    <row r="915" spans="1:19">
      <c r="A915" s="178" t="str">
        <f t="shared" si="39"/>
        <v/>
      </c>
      <c r="B915" s="16"/>
      <c r="C915" s="16"/>
      <c r="D915" s="16"/>
      <c r="E915" s="16"/>
      <c r="F915" s="16"/>
      <c r="G915" s="16"/>
      <c r="H915" s="16"/>
      <c r="I915" s="180"/>
      <c r="J915" s="16"/>
      <c r="K915" s="16"/>
      <c r="L915" s="15"/>
      <c r="M915" s="15"/>
      <c r="N915" s="15"/>
      <c r="O915" s="15"/>
      <c r="P915" s="15"/>
      <c r="Q915" s="15"/>
      <c r="R915" s="179" t="str">
        <f t="shared" si="41"/>
        <v/>
      </c>
      <c r="S915" s="179" t="str">
        <f t="shared" si="40"/>
        <v/>
      </c>
    </row>
    <row r="916" spans="1:19">
      <c r="A916" s="178" t="str">
        <f t="shared" si="39"/>
        <v/>
      </c>
      <c r="B916" s="16"/>
      <c r="C916" s="16"/>
      <c r="D916" s="16"/>
      <c r="E916" s="16"/>
      <c r="F916" s="16"/>
      <c r="G916" s="16"/>
      <c r="H916" s="16"/>
      <c r="I916" s="180"/>
      <c r="J916" s="16"/>
      <c r="K916" s="16"/>
      <c r="L916" s="15"/>
      <c r="M916" s="15"/>
      <c r="N916" s="15"/>
      <c r="O916" s="15"/>
      <c r="P916" s="15"/>
      <c r="Q916" s="15"/>
      <c r="R916" s="179" t="str">
        <f t="shared" si="41"/>
        <v/>
      </c>
      <c r="S916" s="179" t="str">
        <f t="shared" si="40"/>
        <v/>
      </c>
    </row>
    <row r="917" spans="1:19">
      <c r="A917" s="178" t="str">
        <f t="shared" si="39"/>
        <v/>
      </c>
      <c r="B917" s="16"/>
      <c r="C917" s="16"/>
      <c r="D917" s="16"/>
      <c r="E917" s="16"/>
      <c r="F917" s="16"/>
      <c r="G917" s="16"/>
      <c r="H917" s="16"/>
      <c r="I917" s="180"/>
      <c r="J917" s="16"/>
      <c r="K917" s="16"/>
      <c r="L917" s="15"/>
      <c r="M917" s="15"/>
      <c r="N917" s="15"/>
      <c r="O917" s="15"/>
      <c r="P917" s="15"/>
      <c r="Q917" s="15"/>
      <c r="R917" s="179" t="str">
        <f t="shared" si="41"/>
        <v/>
      </c>
      <c r="S917" s="179" t="str">
        <f t="shared" si="40"/>
        <v/>
      </c>
    </row>
    <row r="918" spans="1:19">
      <c r="A918" s="178" t="str">
        <f t="shared" si="39"/>
        <v/>
      </c>
      <c r="B918" s="16"/>
      <c r="C918" s="16"/>
      <c r="D918" s="16"/>
      <c r="E918" s="16"/>
      <c r="F918" s="16"/>
      <c r="G918" s="16"/>
      <c r="H918" s="16"/>
      <c r="I918" s="180"/>
      <c r="J918" s="16"/>
      <c r="K918" s="16"/>
      <c r="L918" s="15"/>
      <c r="M918" s="15"/>
      <c r="N918" s="15"/>
      <c r="O918" s="15"/>
      <c r="P918" s="15"/>
      <c r="Q918" s="15"/>
      <c r="R918" s="179" t="str">
        <f t="shared" si="41"/>
        <v/>
      </c>
      <c r="S918" s="179" t="str">
        <f t="shared" si="40"/>
        <v/>
      </c>
    </row>
    <row r="919" spans="1:19">
      <c r="A919" s="178" t="str">
        <f t="shared" si="39"/>
        <v/>
      </c>
      <c r="B919" s="16"/>
      <c r="C919" s="16"/>
      <c r="D919" s="16"/>
      <c r="E919" s="16"/>
      <c r="F919" s="16"/>
      <c r="G919" s="16"/>
      <c r="H919" s="16"/>
      <c r="I919" s="180"/>
      <c r="J919" s="16"/>
      <c r="K919" s="16"/>
      <c r="L919" s="15"/>
      <c r="M919" s="15"/>
      <c r="N919" s="15"/>
      <c r="O919" s="15"/>
      <c r="P919" s="15"/>
      <c r="Q919" s="15"/>
      <c r="R919" s="179" t="str">
        <f t="shared" si="41"/>
        <v/>
      </c>
      <c r="S919" s="179" t="str">
        <f t="shared" si="40"/>
        <v/>
      </c>
    </row>
    <row r="920" spans="1:19">
      <c r="A920" s="178" t="str">
        <f t="shared" si="39"/>
        <v/>
      </c>
      <c r="B920" s="16"/>
      <c r="C920" s="16"/>
      <c r="D920" s="16"/>
      <c r="E920" s="16"/>
      <c r="F920" s="16"/>
      <c r="G920" s="16"/>
      <c r="H920" s="16"/>
      <c r="I920" s="180"/>
      <c r="J920" s="16"/>
      <c r="K920" s="16"/>
      <c r="L920" s="15"/>
      <c r="M920" s="15"/>
      <c r="N920" s="15"/>
      <c r="O920" s="15"/>
      <c r="P920" s="15"/>
      <c r="Q920" s="15"/>
      <c r="R920" s="179" t="str">
        <f t="shared" si="41"/>
        <v/>
      </c>
      <c r="S920" s="179" t="str">
        <f t="shared" si="40"/>
        <v/>
      </c>
    </row>
    <row r="921" spans="1:19">
      <c r="A921" s="178" t="str">
        <f t="shared" si="39"/>
        <v/>
      </c>
      <c r="B921" s="16"/>
      <c r="C921" s="16"/>
      <c r="D921" s="16"/>
      <c r="E921" s="16"/>
      <c r="F921" s="16"/>
      <c r="G921" s="16"/>
      <c r="H921" s="16"/>
      <c r="I921" s="180"/>
      <c r="J921" s="16"/>
      <c r="K921" s="16"/>
      <c r="L921" s="15"/>
      <c r="M921" s="15"/>
      <c r="N921" s="15"/>
      <c r="O921" s="15"/>
      <c r="P921" s="15"/>
      <c r="Q921" s="15"/>
      <c r="R921" s="179" t="str">
        <f t="shared" si="41"/>
        <v/>
      </c>
      <c r="S921" s="179" t="str">
        <f t="shared" si="40"/>
        <v/>
      </c>
    </row>
    <row r="922" spans="1:19">
      <c r="A922" s="178" t="str">
        <f t="shared" si="39"/>
        <v/>
      </c>
      <c r="B922" s="16"/>
      <c r="C922" s="16"/>
      <c r="D922" s="16"/>
      <c r="E922" s="16"/>
      <c r="F922" s="16"/>
      <c r="G922" s="16"/>
      <c r="H922" s="16"/>
      <c r="I922" s="180"/>
      <c r="J922" s="16"/>
      <c r="K922" s="16"/>
      <c r="L922" s="15"/>
      <c r="M922" s="15"/>
      <c r="N922" s="15"/>
      <c r="O922" s="15"/>
      <c r="P922" s="15"/>
      <c r="Q922" s="15"/>
      <c r="R922" s="179" t="str">
        <f t="shared" si="41"/>
        <v/>
      </c>
      <c r="S922" s="179" t="str">
        <f t="shared" si="40"/>
        <v/>
      </c>
    </row>
    <row r="923" spans="1:19">
      <c r="A923" s="178" t="str">
        <f t="shared" si="39"/>
        <v/>
      </c>
      <c r="B923" s="16"/>
      <c r="C923" s="16"/>
      <c r="D923" s="16"/>
      <c r="E923" s="16"/>
      <c r="F923" s="16"/>
      <c r="G923" s="16"/>
      <c r="H923" s="16"/>
      <c r="I923" s="180"/>
      <c r="J923" s="16"/>
      <c r="K923" s="16"/>
      <c r="L923" s="15"/>
      <c r="M923" s="15"/>
      <c r="N923" s="15"/>
      <c r="O923" s="15"/>
      <c r="P923" s="15"/>
      <c r="Q923" s="15"/>
      <c r="R923" s="179" t="str">
        <f t="shared" si="41"/>
        <v/>
      </c>
      <c r="S923" s="179" t="str">
        <f t="shared" si="40"/>
        <v/>
      </c>
    </row>
    <row r="924" spans="1:19">
      <c r="A924" s="178" t="str">
        <f t="shared" si="39"/>
        <v/>
      </c>
      <c r="B924" s="16"/>
      <c r="C924" s="16"/>
      <c r="D924" s="16"/>
      <c r="E924" s="16"/>
      <c r="F924" s="16"/>
      <c r="G924" s="16"/>
      <c r="H924" s="16"/>
      <c r="I924" s="180"/>
      <c r="J924" s="16"/>
      <c r="K924" s="16"/>
      <c r="L924" s="15"/>
      <c r="M924" s="15"/>
      <c r="N924" s="15"/>
      <c r="O924" s="15"/>
      <c r="P924" s="15"/>
      <c r="Q924" s="15"/>
      <c r="R924" s="179" t="str">
        <f t="shared" si="41"/>
        <v/>
      </c>
      <c r="S924" s="179" t="str">
        <f t="shared" si="40"/>
        <v/>
      </c>
    </row>
    <row r="925" spans="1:19">
      <c r="A925" s="178" t="str">
        <f t="shared" si="39"/>
        <v/>
      </c>
      <c r="B925" s="16"/>
      <c r="C925" s="16"/>
      <c r="D925" s="16"/>
      <c r="E925" s="16"/>
      <c r="F925" s="16"/>
      <c r="G925" s="16"/>
      <c r="H925" s="16"/>
      <c r="I925" s="180"/>
      <c r="J925" s="16"/>
      <c r="K925" s="16"/>
      <c r="L925" s="15"/>
      <c r="M925" s="15"/>
      <c r="N925" s="15"/>
      <c r="O925" s="15"/>
      <c r="P925" s="15"/>
      <c r="Q925" s="15"/>
      <c r="R925" s="179" t="str">
        <f t="shared" si="41"/>
        <v/>
      </c>
      <c r="S925" s="179" t="str">
        <f t="shared" si="40"/>
        <v/>
      </c>
    </row>
    <row r="926" spans="1:19">
      <c r="A926" s="178" t="str">
        <f t="shared" si="39"/>
        <v/>
      </c>
      <c r="B926" s="16"/>
      <c r="C926" s="16"/>
      <c r="D926" s="16"/>
      <c r="E926" s="16"/>
      <c r="F926" s="16"/>
      <c r="G926" s="16"/>
      <c r="H926" s="16"/>
      <c r="I926" s="180"/>
      <c r="J926" s="16"/>
      <c r="K926" s="16"/>
      <c r="L926" s="15"/>
      <c r="M926" s="15"/>
      <c r="N926" s="15"/>
      <c r="O926" s="15"/>
      <c r="P926" s="15"/>
      <c r="Q926" s="15"/>
      <c r="R926" s="179" t="str">
        <f t="shared" si="41"/>
        <v/>
      </c>
      <c r="S926" s="179" t="str">
        <f t="shared" si="40"/>
        <v/>
      </c>
    </row>
    <row r="927" spans="1:19">
      <c r="A927" s="178" t="str">
        <f t="shared" si="39"/>
        <v/>
      </c>
      <c r="B927" s="16"/>
      <c r="C927" s="16"/>
      <c r="D927" s="16"/>
      <c r="E927" s="16"/>
      <c r="F927" s="16"/>
      <c r="G927" s="16"/>
      <c r="H927" s="16"/>
      <c r="I927" s="180"/>
      <c r="J927" s="16"/>
      <c r="K927" s="16"/>
      <c r="L927" s="15"/>
      <c r="M927" s="15"/>
      <c r="N927" s="15"/>
      <c r="O927" s="15"/>
      <c r="P927" s="15"/>
      <c r="Q927" s="15"/>
      <c r="R927" s="179" t="str">
        <f t="shared" si="41"/>
        <v/>
      </c>
      <c r="S927" s="179" t="str">
        <f t="shared" si="40"/>
        <v/>
      </c>
    </row>
    <row r="928" spans="1:19">
      <c r="A928" s="178" t="str">
        <f t="shared" si="39"/>
        <v/>
      </c>
      <c r="B928" s="16"/>
      <c r="C928" s="16"/>
      <c r="D928" s="16"/>
      <c r="E928" s="16"/>
      <c r="F928" s="16"/>
      <c r="G928" s="16"/>
      <c r="H928" s="16"/>
      <c r="I928" s="180"/>
      <c r="J928" s="16"/>
      <c r="K928" s="16"/>
      <c r="L928" s="15"/>
      <c r="M928" s="15"/>
      <c r="N928" s="15"/>
      <c r="O928" s="15"/>
      <c r="P928" s="15"/>
      <c r="Q928" s="15"/>
      <c r="R928" s="179" t="str">
        <f t="shared" si="41"/>
        <v/>
      </c>
      <c r="S928" s="179" t="str">
        <f t="shared" si="40"/>
        <v/>
      </c>
    </row>
    <row r="929" spans="1:19">
      <c r="A929" s="178" t="str">
        <f t="shared" si="39"/>
        <v/>
      </c>
      <c r="B929" s="16"/>
      <c r="C929" s="16"/>
      <c r="D929" s="16"/>
      <c r="E929" s="16"/>
      <c r="F929" s="16"/>
      <c r="G929" s="16"/>
      <c r="H929" s="16"/>
      <c r="I929" s="180"/>
      <c r="J929" s="16"/>
      <c r="K929" s="16"/>
      <c r="L929" s="15"/>
      <c r="M929" s="15"/>
      <c r="N929" s="15"/>
      <c r="O929" s="15"/>
      <c r="P929" s="15"/>
      <c r="Q929" s="15"/>
      <c r="R929" s="179" t="str">
        <f t="shared" si="41"/>
        <v/>
      </c>
      <c r="S929" s="179" t="str">
        <f t="shared" si="40"/>
        <v/>
      </c>
    </row>
    <row r="930" spans="1:19">
      <c r="A930" s="178" t="str">
        <f t="shared" si="39"/>
        <v/>
      </c>
      <c r="B930" s="16"/>
      <c r="C930" s="16"/>
      <c r="D930" s="16"/>
      <c r="E930" s="16"/>
      <c r="F930" s="16"/>
      <c r="G930" s="16"/>
      <c r="H930" s="16"/>
      <c r="I930" s="180"/>
      <c r="J930" s="16"/>
      <c r="K930" s="16"/>
      <c r="L930" s="15"/>
      <c r="M930" s="15"/>
      <c r="N930" s="15"/>
      <c r="O930" s="15"/>
      <c r="P930" s="15"/>
      <c r="Q930" s="15"/>
      <c r="R930" s="179" t="str">
        <f t="shared" si="41"/>
        <v/>
      </c>
      <c r="S930" s="179" t="str">
        <f t="shared" si="40"/>
        <v/>
      </c>
    </row>
    <row r="931" spans="1:19">
      <c r="A931" s="178" t="str">
        <f t="shared" si="39"/>
        <v/>
      </c>
      <c r="B931" s="16"/>
      <c r="C931" s="16"/>
      <c r="D931" s="16"/>
      <c r="E931" s="16"/>
      <c r="F931" s="16"/>
      <c r="G931" s="16"/>
      <c r="H931" s="16"/>
      <c r="I931" s="180"/>
      <c r="J931" s="16"/>
      <c r="K931" s="16"/>
      <c r="L931" s="15"/>
      <c r="M931" s="15"/>
      <c r="N931" s="15"/>
      <c r="O931" s="15"/>
      <c r="P931" s="15"/>
      <c r="Q931" s="15"/>
      <c r="R931" s="179" t="str">
        <f t="shared" si="41"/>
        <v/>
      </c>
      <c r="S931" s="179" t="str">
        <f t="shared" si="40"/>
        <v/>
      </c>
    </row>
    <row r="932" spans="1:19">
      <c r="A932" s="178" t="str">
        <f t="shared" si="39"/>
        <v/>
      </c>
      <c r="B932" s="16"/>
      <c r="C932" s="16"/>
      <c r="D932" s="16"/>
      <c r="E932" s="16"/>
      <c r="F932" s="16"/>
      <c r="G932" s="16"/>
      <c r="H932" s="16"/>
      <c r="I932" s="180"/>
      <c r="J932" s="16"/>
      <c r="K932" s="16"/>
      <c r="L932" s="15"/>
      <c r="M932" s="15"/>
      <c r="N932" s="15"/>
      <c r="O932" s="15"/>
      <c r="P932" s="15"/>
      <c r="Q932" s="15"/>
      <c r="R932" s="179" t="str">
        <f t="shared" si="41"/>
        <v/>
      </c>
      <c r="S932" s="179" t="str">
        <f t="shared" si="40"/>
        <v/>
      </c>
    </row>
    <row r="933" spans="1:19">
      <c r="A933" s="178" t="str">
        <f t="shared" si="39"/>
        <v/>
      </c>
      <c r="B933" s="16"/>
      <c r="C933" s="16"/>
      <c r="D933" s="16"/>
      <c r="E933" s="16"/>
      <c r="F933" s="16"/>
      <c r="G933" s="16"/>
      <c r="H933" s="16"/>
      <c r="I933" s="180"/>
      <c r="J933" s="16"/>
      <c r="K933" s="16"/>
      <c r="L933" s="15"/>
      <c r="M933" s="15"/>
      <c r="N933" s="15"/>
      <c r="O933" s="15"/>
      <c r="P933" s="15"/>
      <c r="Q933" s="15"/>
      <c r="R933" s="179" t="str">
        <f t="shared" si="41"/>
        <v/>
      </c>
      <c r="S933" s="179" t="str">
        <f t="shared" si="40"/>
        <v/>
      </c>
    </row>
    <row r="934" spans="1:19">
      <c r="A934" s="178" t="str">
        <f t="shared" si="39"/>
        <v/>
      </c>
      <c r="B934" s="16"/>
      <c r="C934" s="16"/>
      <c r="D934" s="16"/>
      <c r="E934" s="16"/>
      <c r="F934" s="16"/>
      <c r="G934" s="16"/>
      <c r="H934" s="16"/>
      <c r="I934" s="180"/>
      <c r="J934" s="16"/>
      <c r="K934" s="16"/>
      <c r="L934" s="15"/>
      <c r="M934" s="15"/>
      <c r="N934" s="15"/>
      <c r="O934" s="15"/>
      <c r="P934" s="15"/>
      <c r="Q934" s="15"/>
      <c r="R934" s="179" t="str">
        <f t="shared" si="41"/>
        <v/>
      </c>
      <c r="S934" s="179" t="str">
        <f t="shared" si="40"/>
        <v/>
      </c>
    </row>
    <row r="935" spans="1:19">
      <c r="A935" s="178" t="str">
        <f t="shared" si="39"/>
        <v/>
      </c>
      <c r="B935" s="16"/>
      <c r="C935" s="16"/>
      <c r="D935" s="16"/>
      <c r="E935" s="16"/>
      <c r="F935" s="16"/>
      <c r="G935" s="16"/>
      <c r="H935" s="16"/>
      <c r="I935" s="180"/>
      <c r="J935" s="16"/>
      <c r="K935" s="16"/>
      <c r="L935" s="15"/>
      <c r="M935" s="15"/>
      <c r="N935" s="15"/>
      <c r="O935" s="15"/>
      <c r="P935" s="15"/>
      <c r="Q935" s="15"/>
      <c r="R935" s="179" t="str">
        <f t="shared" si="41"/>
        <v/>
      </c>
      <c r="S935" s="179" t="str">
        <f t="shared" si="40"/>
        <v/>
      </c>
    </row>
    <row r="936" spans="1:19">
      <c r="A936" s="178" t="str">
        <f t="shared" si="39"/>
        <v/>
      </c>
      <c r="B936" s="16"/>
      <c r="C936" s="16"/>
      <c r="D936" s="16"/>
      <c r="E936" s="16"/>
      <c r="F936" s="16"/>
      <c r="G936" s="16"/>
      <c r="H936" s="16"/>
      <c r="I936" s="180"/>
      <c r="J936" s="16"/>
      <c r="K936" s="16"/>
      <c r="L936" s="15"/>
      <c r="M936" s="15"/>
      <c r="N936" s="15"/>
      <c r="O936" s="15"/>
      <c r="P936" s="15"/>
      <c r="Q936" s="15"/>
      <c r="R936" s="179" t="str">
        <f t="shared" si="41"/>
        <v/>
      </c>
      <c r="S936" s="179" t="str">
        <f t="shared" si="40"/>
        <v/>
      </c>
    </row>
    <row r="937" spans="1:19">
      <c r="A937" s="178" t="str">
        <f t="shared" si="39"/>
        <v/>
      </c>
      <c r="B937" s="16"/>
      <c r="C937" s="16"/>
      <c r="D937" s="16"/>
      <c r="E937" s="16"/>
      <c r="F937" s="16"/>
      <c r="G937" s="16"/>
      <c r="H937" s="16"/>
      <c r="I937" s="180"/>
      <c r="J937" s="16"/>
      <c r="K937" s="16"/>
      <c r="L937" s="15"/>
      <c r="M937" s="15"/>
      <c r="N937" s="15"/>
      <c r="O937" s="15"/>
      <c r="P937" s="15"/>
      <c r="Q937" s="15"/>
      <c r="R937" s="179" t="str">
        <f t="shared" si="41"/>
        <v/>
      </c>
      <c r="S937" s="179" t="str">
        <f t="shared" si="40"/>
        <v/>
      </c>
    </row>
    <row r="938" spans="1:19">
      <c r="A938" s="178" t="str">
        <f t="shared" si="39"/>
        <v/>
      </c>
      <c r="B938" s="16"/>
      <c r="C938" s="16"/>
      <c r="D938" s="16"/>
      <c r="E938" s="16"/>
      <c r="F938" s="16"/>
      <c r="G938" s="16"/>
      <c r="H938" s="16"/>
      <c r="I938" s="180"/>
      <c r="J938" s="16"/>
      <c r="K938" s="16"/>
      <c r="L938" s="15"/>
      <c r="M938" s="15"/>
      <c r="N938" s="15"/>
      <c r="O938" s="15"/>
      <c r="P938" s="15"/>
      <c r="Q938" s="15"/>
      <c r="R938" s="179" t="str">
        <f t="shared" si="41"/>
        <v/>
      </c>
      <c r="S938" s="179" t="str">
        <f t="shared" si="40"/>
        <v/>
      </c>
    </row>
    <row r="939" spans="1:19">
      <c r="A939" s="178" t="str">
        <f t="shared" si="39"/>
        <v/>
      </c>
      <c r="B939" s="16"/>
      <c r="C939" s="16"/>
      <c r="D939" s="16"/>
      <c r="E939" s="16"/>
      <c r="F939" s="16"/>
      <c r="G939" s="16"/>
      <c r="H939" s="16"/>
      <c r="I939" s="180"/>
      <c r="J939" s="16"/>
      <c r="K939" s="16"/>
      <c r="L939" s="15"/>
      <c r="M939" s="15"/>
      <c r="N939" s="15"/>
      <c r="O939" s="15"/>
      <c r="P939" s="15"/>
      <c r="Q939" s="15"/>
      <c r="R939" s="179" t="str">
        <f t="shared" si="41"/>
        <v/>
      </c>
      <c r="S939" s="179" t="str">
        <f t="shared" si="40"/>
        <v/>
      </c>
    </row>
    <row r="940" spans="1:19">
      <c r="A940" s="178" t="str">
        <f t="shared" si="39"/>
        <v/>
      </c>
      <c r="B940" s="16"/>
      <c r="C940" s="16"/>
      <c r="D940" s="16"/>
      <c r="E940" s="16"/>
      <c r="F940" s="16"/>
      <c r="G940" s="16"/>
      <c r="H940" s="16"/>
      <c r="I940" s="180"/>
      <c r="J940" s="16"/>
      <c r="K940" s="16"/>
      <c r="L940" s="15"/>
      <c r="M940" s="15"/>
      <c r="N940" s="15"/>
      <c r="O940" s="15"/>
      <c r="P940" s="15"/>
      <c r="Q940" s="15"/>
      <c r="R940" s="179" t="str">
        <f t="shared" si="41"/>
        <v/>
      </c>
      <c r="S940" s="179" t="str">
        <f t="shared" si="40"/>
        <v/>
      </c>
    </row>
    <row r="941" spans="1:19">
      <c r="A941" s="178" t="str">
        <f t="shared" si="39"/>
        <v/>
      </c>
      <c r="B941" s="16"/>
      <c r="C941" s="16"/>
      <c r="D941" s="16"/>
      <c r="E941" s="16"/>
      <c r="F941" s="16"/>
      <c r="G941" s="16"/>
      <c r="H941" s="16"/>
      <c r="I941" s="180"/>
      <c r="J941" s="16"/>
      <c r="K941" s="16"/>
      <c r="L941" s="15"/>
      <c r="M941" s="15"/>
      <c r="N941" s="15"/>
      <c r="O941" s="15"/>
      <c r="P941" s="15"/>
      <c r="Q941" s="15"/>
      <c r="R941" s="179" t="str">
        <f t="shared" si="41"/>
        <v/>
      </c>
      <c r="S941" s="179" t="str">
        <f t="shared" si="40"/>
        <v/>
      </c>
    </row>
    <row r="942" spans="1:19">
      <c r="A942" s="178" t="str">
        <f t="shared" si="39"/>
        <v/>
      </c>
      <c r="B942" s="16"/>
      <c r="C942" s="16"/>
      <c r="D942" s="16"/>
      <c r="E942" s="16"/>
      <c r="F942" s="16"/>
      <c r="G942" s="16"/>
      <c r="H942" s="16"/>
      <c r="I942" s="180"/>
      <c r="J942" s="16"/>
      <c r="K942" s="16"/>
      <c r="L942" s="15"/>
      <c r="M942" s="15"/>
      <c r="N942" s="15"/>
      <c r="O942" s="15"/>
      <c r="P942" s="15"/>
      <c r="Q942" s="15"/>
      <c r="R942" s="179" t="str">
        <f t="shared" si="41"/>
        <v/>
      </c>
      <c r="S942" s="179" t="str">
        <f t="shared" si="40"/>
        <v/>
      </c>
    </row>
    <row r="943" spans="1:19">
      <c r="A943" s="178" t="str">
        <f t="shared" si="39"/>
        <v/>
      </c>
      <c r="B943" s="16"/>
      <c r="C943" s="16"/>
      <c r="D943" s="16"/>
      <c r="E943" s="16"/>
      <c r="F943" s="16"/>
      <c r="G943" s="16"/>
      <c r="H943" s="16"/>
      <c r="I943" s="180"/>
      <c r="J943" s="16"/>
      <c r="K943" s="16"/>
      <c r="L943" s="15"/>
      <c r="M943" s="15"/>
      <c r="N943" s="15"/>
      <c r="O943" s="15"/>
      <c r="P943" s="15"/>
      <c r="Q943" s="15"/>
      <c r="R943" s="179" t="str">
        <f t="shared" si="41"/>
        <v/>
      </c>
      <c r="S943" s="179" t="str">
        <f t="shared" si="40"/>
        <v/>
      </c>
    </row>
    <row r="944" spans="1:19">
      <c r="A944" s="178" t="str">
        <f t="shared" si="39"/>
        <v/>
      </c>
      <c r="B944" s="16"/>
      <c r="C944" s="16"/>
      <c r="D944" s="16"/>
      <c r="E944" s="16"/>
      <c r="F944" s="16"/>
      <c r="G944" s="16"/>
      <c r="H944" s="16"/>
      <c r="I944" s="180"/>
      <c r="J944" s="16"/>
      <c r="K944" s="16"/>
      <c r="L944" s="15"/>
      <c r="M944" s="15"/>
      <c r="N944" s="15"/>
      <c r="O944" s="15"/>
      <c r="P944" s="15"/>
      <c r="Q944" s="15"/>
      <c r="R944" s="179" t="str">
        <f t="shared" si="41"/>
        <v/>
      </c>
      <c r="S944" s="179" t="str">
        <f t="shared" si="40"/>
        <v/>
      </c>
    </row>
    <row r="945" spans="1:19">
      <c r="A945" s="178" t="str">
        <f t="shared" si="39"/>
        <v/>
      </c>
      <c r="B945" s="16"/>
      <c r="C945" s="16"/>
      <c r="D945" s="16"/>
      <c r="E945" s="16"/>
      <c r="F945" s="16"/>
      <c r="G945" s="16"/>
      <c r="H945" s="16"/>
      <c r="I945" s="180"/>
      <c r="J945" s="16"/>
      <c r="K945" s="16"/>
      <c r="L945" s="15"/>
      <c r="M945" s="15"/>
      <c r="N945" s="15"/>
      <c r="O945" s="15"/>
      <c r="P945" s="15"/>
      <c r="Q945" s="15"/>
      <c r="R945" s="179" t="str">
        <f t="shared" si="41"/>
        <v/>
      </c>
      <c r="S945" s="179" t="str">
        <f t="shared" si="40"/>
        <v/>
      </c>
    </row>
    <row r="946" spans="1:19">
      <c r="A946" s="178" t="str">
        <f t="shared" si="39"/>
        <v/>
      </c>
      <c r="B946" s="16"/>
      <c r="C946" s="16"/>
      <c r="D946" s="16"/>
      <c r="E946" s="16"/>
      <c r="F946" s="16"/>
      <c r="G946" s="16"/>
      <c r="H946" s="16"/>
      <c r="I946" s="180"/>
      <c r="J946" s="16"/>
      <c r="K946" s="16"/>
      <c r="L946" s="15"/>
      <c r="M946" s="15"/>
      <c r="N946" s="15"/>
      <c r="O946" s="15"/>
      <c r="P946" s="15"/>
      <c r="Q946" s="15"/>
      <c r="R946" s="179" t="str">
        <f t="shared" si="41"/>
        <v/>
      </c>
      <c r="S946" s="179" t="str">
        <f t="shared" si="40"/>
        <v/>
      </c>
    </row>
    <row r="947" spans="1:19">
      <c r="A947" s="178" t="str">
        <f t="shared" si="39"/>
        <v/>
      </c>
      <c r="B947" s="16"/>
      <c r="C947" s="16"/>
      <c r="D947" s="16"/>
      <c r="E947" s="16"/>
      <c r="F947" s="16"/>
      <c r="G947" s="16"/>
      <c r="H947" s="16"/>
      <c r="I947" s="180"/>
      <c r="J947" s="16"/>
      <c r="K947" s="16"/>
      <c r="L947" s="15"/>
      <c r="M947" s="15"/>
      <c r="N947" s="15"/>
      <c r="O947" s="15"/>
      <c r="P947" s="15"/>
      <c r="Q947" s="15"/>
      <c r="R947" s="179" t="str">
        <f t="shared" si="41"/>
        <v/>
      </c>
      <c r="S947" s="179" t="str">
        <f t="shared" si="40"/>
        <v/>
      </c>
    </row>
    <row r="948" spans="1:19">
      <c r="A948" s="178" t="str">
        <f t="shared" si="39"/>
        <v/>
      </c>
      <c r="B948" s="16"/>
      <c r="C948" s="16"/>
      <c r="D948" s="16"/>
      <c r="E948" s="16"/>
      <c r="F948" s="16"/>
      <c r="G948" s="16"/>
      <c r="H948" s="16"/>
      <c r="I948" s="180"/>
      <c r="J948" s="16"/>
      <c r="K948" s="16"/>
      <c r="L948" s="15"/>
      <c r="M948" s="15"/>
      <c r="N948" s="15"/>
      <c r="O948" s="15"/>
      <c r="P948" s="15"/>
      <c r="Q948" s="15"/>
      <c r="R948" s="179" t="str">
        <f t="shared" si="41"/>
        <v/>
      </c>
      <c r="S948" s="179" t="str">
        <f t="shared" si="40"/>
        <v/>
      </c>
    </row>
    <row r="949" spans="1:19">
      <c r="A949" s="178" t="str">
        <f t="shared" si="39"/>
        <v/>
      </c>
      <c r="B949" s="16"/>
      <c r="C949" s="16"/>
      <c r="D949" s="16"/>
      <c r="E949" s="16"/>
      <c r="F949" s="16"/>
      <c r="G949" s="16"/>
      <c r="H949" s="16"/>
      <c r="I949" s="180"/>
      <c r="J949" s="16"/>
      <c r="K949" s="16"/>
      <c r="L949" s="15"/>
      <c r="M949" s="15"/>
      <c r="N949" s="15"/>
      <c r="O949" s="15"/>
      <c r="P949" s="15"/>
      <c r="Q949" s="15"/>
      <c r="R949" s="179" t="str">
        <f t="shared" si="41"/>
        <v/>
      </c>
      <c r="S949" s="179" t="str">
        <f t="shared" si="40"/>
        <v/>
      </c>
    </row>
    <row r="950" spans="1:19">
      <c r="A950" s="178" t="str">
        <f t="shared" si="39"/>
        <v/>
      </c>
      <c r="B950" s="16"/>
      <c r="C950" s="16"/>
      <c r="D950" s="16"/>
      <c r="E950" s="16"/>
      <c r="F950" s="16"/>
      <c r="G950" s="16"/>
      <c r="H950" s="16"/>
      <c r="I950" s="180"/>
      <c r="J950" s="16"/>
      <c r="K950" s="16"/>
      <c r="L950" s="15"/>
      <c r="M950" s="15"/>
      <c r="N950" s="15"/>
      <c r="O950" s="15"/>
      <c r="P950" s="15"/>
      <c r="Q950" s="15"/>
      <c r="R950" s="179" t="str">
        <f t="shared" si="41"/>
        <v/>
      </c>
      <c r="S950" s="179" t="str">
        <f t="shared" si="40"/>
        <v/>
      </c>
    </row>
    <row r="951" spans="1:19">
      <c r="A951" s="178" t="str">
        <f t="shared" si="39"/>
        <v/>
      </c>
      <c r="B951" s="16"/>
      <c r="C951" s="16"/>
      <c r="D951" s="16"/>
      <c r="E951" s="16"/>
      <c r="F951" s="16"/>
      <c r="G951" s="16"/>
      <c r="H951" s="16"/>
      <c r="I951" s="180"/>
      <c r="J951" s="16"/>
      <c r="K951" s="16"/>
      <c r="L951" s="15"/>
      <c r="M951" s="15"/>
      <c r="N951" s="15"/>
      <c r="O951" s="15"/>
      <c r="P951" s="15"/>
      <c r="Q951" s="15"/>
      <c r="R951" s="179" t="str">
        <f t="shared" si="41"/>
        <v/>
      </c>
      <c r="S951" s="179" t="str">
        <f t="shared" si="40"/>
        <v/>
      </c>
    </row>
    <row r="952" spans="1:19">
      <c r="A952" s="178" t="str">
        <f t="shared" si="39"/>
        <v/>
      </c>
      <c r="B952" s="16"/>
      <c r="C952" s="16"/>
      <c r="D952" s="16"/>
      <c r="E952" s="16"/>
      <c r="F952" s="16"/>
      <c r="G952" s="16"/>
      <c r="H952" s="16"/>
      <c r="I952" s="180"/>
      <c r="J952" s="16"/>
      <c r="K952" s="16"/>
      <c r="L952" s="15"/>
      <c r="M952" s="15"/>
      <c r="N952" s="15"/>
      <c r="O952" s="15"/>
      <c r="P952" s="15"/>
      <c r="Q952" s="15"/>
      <c r="R952" s="179" t="str">
        <f t="shared" si="41"/>
        <v/>
      </c>
      <c r="S952" s="179" t="str">
        <f t="shared" si="40"/>
        <v/>
      </c>
    </row>
    <row r="953" spans="1:19">
      <c r="A953" s="178" t="str">
        <f t="shared" si="39"/>
        <v/>
      </c>
      <c r="B953" s="16"/>
      <c r="C953" s="16"/>
      <c r="D953" s="16"/>
      <c r="E953" s="16"/>
      <c r="F953" s="16"/>
      <c r="G953" s="16"/>
      <c r="H953" s="16"/>
      <c r="I953" s="180"/>
      <c r="J953" s="16"/>
      <c r="K953" s="16"/>
      <c r="L953" s="15"/>
      <c r="M953" s="15"/>
      <c r="N953" s="15"/>
      <c r="O953" s="15"/>
      <c r="P953" s="15"/>
      <c r="Q953" s="15"/>
      <c r="R953" s="179" t="str">
        <f t="shared" si="41"/>
        <v/>
      </c>
      <c r="S953" s="179" t="str">
        <f t="shared" si="40"/>
        <v/>
      </c>
    </row>
    <row r="954" spans="1:19">
      <c r="A954" s="178" t="str">
        <f t="shared" si="39"/>
        <v/>
      </c>
      <c r="B954" s="16"/>
      <c r="C954" s="16"/>
      <c r="D954" s="16"/>
      <c r="E954" s="16"/>
      <c r="F954" s="16"/>
      <c r="G954" s="16"/>
      <c r="H954" s="16"/>
      <c r="I954" s="180"/>
      <c r="J954" s="16"/>
      <c r="K954" s="16"/>
      <c r="L954" s="15"/>
      <c r="M954" s="15"/>
      <c r="N954" s="15"/>
      <c r="O954" s="15"/>
      <c r="P954" s="15"/>
      <c r="Q954" s="15"/>
      <c r="R954" s="179" t="str">
        <f t="shared" si="41"/>
        <v/>
      </c>
      <c r="S954" s="179" t="str">
        <f t="shared" si="40"/>
        <v/>
      </c>
    </row>
    <row r="955" spans="1:19">
      <c r="A955" s="178" t="str">
        <f t="shared" si="39"/>
        <v/>
      </c>
      <c r="B955" s="16"/>
      <c r="C955" s="16"/>
      <c r="D955" s="16"/>
      <c r="E955" s="16"/>
      <c r="F955" s="16"/>
      <c r="G955" s="16"/>
      <c r="H955" s="16"/>
      <c r="I955" s="180"/>
      <c r="J955" s="16"/>
      <c r="K955" s="16"/>
      <c r="L955" s="15"/>
      <c r="M955" s="15"/>
      <c r="N955" s="15"/>
      <c r="O955" s="15"/>
      <c r="P955" s="15"/>
      <c r="Q955" s="15"/>
      <c r="R955" s="179" t="str">
        <f t="shared" si="41"/>
        <v/>
      </c>
      <c r="S955" s="179" t="str">
        <f t="shared" si="40"/>
        <v/>
      </c>
    </row>
    <row r="956" spans="1:19">
      <c r="A956" s="178" t="str">
        <f t="shared" si="39"/>
        <v/>
      </c>
      <c r="B956" s="16"/>
      <c r="C956" s="16"/>
      <c r="D956" s="16"/>
      <c r="E956" s="16"/>
      <c r="F956" s="16"/>
      <c r="G956" s="16"/>
      <c r="H956" s="16"/>
      <c r="I956" s="180"/>
      <c r="J956" s="16"/>
      <c r="K956" s="16"/>
      <c r="L956" s="15"/>
      <c r="M956" s="15"/>
      <c r="N956" s="15"/>
      <c r="O956" s="15"/>
      <c r="P956" s="15"/>
      <c r="Q956" s="15"/>
      <c r="R956" s="179" t="str">
        <f t="shared" si="41"/>
        <v/>
      </c>
      <c r="S956" s="179" t="str">
        <f t="shared" si="40"/>
        <v/>
      </c>
    </row>
    <row r="957" spans="1:19">
      <c r="A957" s="178" t="str">
        <f t="shared" si="39"/>
        <v/>
      </c>
      <c r="B957" s="16"/>
      <c r="C957" s="16"/>
      <c r="D957" s="16"/>
      <c r="E957" s="16"/>
      <c r="F957" s="16"/>
      <c r="G957" s="16"/>
      <c r="H957" s="16"/>
      <c r="I957" s="180"/>
      <c r="J957" s="16"/>
      <c r="K957" s="16"/>
      <c r="L957" s="15"/>
      <c r="M957" s="15"/>
      <c r="N957" s="15"/>
      <c r="O957" s="15"/>
      <c r="P957" s="15"/>
      <c r="Q957" s="15"/>
      <c r="R957" s="179" t="str">
        <f t="shared" si="41"/>
        <v/>
      </c>
      <c r="S957" s="179" t="str">
        <f t="shared" si="40"/>
        <v/>
      </c>
    </row>
    <row r="958" spans="1:19">
      <c r="A958" s="178" t="str">
        <f t="shared" si="39"/>
        <v/>
      </c>
      <c r="B958" s="16"/>
      <c r="C958" s="16"/>
      <c r="D958" s="16"/>
      <c r="E958" s="16"/>
      <c r="F958" s="16"/>
      <c r="G958" s="16"/>
      <c r="H958" s="16"/>
      <c r="I958" s="180"/>
      <c r="J958" s="16"/>
      <c r="K958" s="16"/>
      <c r="L958" s="15"/>
      <c r="M958" s="15"/>
      <c r="N958" s="15"/>
      <c r="O958" s="15"/>
      <c r="P958" s="15"/>
      <c r="Q958" s="15"/>
      <c r="R958" s="179" t="str">
        <f t="shared" si="41"/>
        <v/>
      </c>
      <c r="S958" s="179" t="str">
        <f t="shared" si="40"/>
        <v/>
      </c>
    </row>
    <row r="959" spans="1:19">
      <c r="A959" s="178" t="str">
        <f t="shared" si="39"/>
        <v/>
      </c>
      <c r="B959" s="16"/>
      <c r="C959" s="16"/>
      <c r="D959" s="16"/>
      <c r="E959" s="16"/>
      <c r="F959" s="16"/>
      <c r="G959" s="16"/>
      <c r="H959" s="16"/>
      <c r="I959" s="180"/>
      <c r="J959" s="16"/>
      <c r="K959" s="16"/>
      <c r="L959" s="15"/>
      <c r="M959" s="15"/>
      <c r="N959" s="15"/>
      <c r="O959" s="15"/>
      <c r="P959" s="15"/>
      <c r="Q959" s="15"/>
      <c r="R959" s="179" t="str">
        <f t="shared" si="41"/>
        <v/>
      </c>
      <c r="S959" s="179" t="str">
        <f t="shared" si="40"/>
        <v/>
      </c>
    </row>
    <row r="960" spans="1:19">
      <c r="A960" s="178" t="str">
        <f t="shared" si="39"/>
        <v/>
      </c>
      <c r="B960" s="16"/>
      <c r="C960" s="16"/>
      <c r="D960" s="16"/>
      <c r="E960" s="16"/>
      <c r="F960" s="16"/>
      <c r="G960" s="16"/>
      <c r="H960" s="16"/>
      <c r="I960" s="180"/>
      <c r="J960" s="16"/>
      <c r="K960" s="16"/>
      <c r="L960" s="15"/>
      <c r="M960" s="15"/>
      <c r="N960" s="15"/>
      <c r="O960" s="15"/>
      <c r="P960" s="15"/>
      <c r="Q960" s="15"/>
      <c r="R960" s="179" t="str">
        <f t="shared" si="41"/>
        <v/>
      </c>
      <c r="S960" s="179" t="str">
        <f t="shared" si="40"/>
        <v/>
      </c>
    </row>
    <row r="961" spans="1:19">
      <c r="A961" s="178" t="str">
        <f t="shared" si="39"/>
        <v/>
      </c>
      <c r="B961" s="16"/>
      <c r="C961" s="16"/>
      <c r="D961" s="16"/>
      <c r="E961" s="16"/>
      <c r="F961" s="16"/>
      <c r="G961" s="16"/>
      <c r="H961" s="16"/>
      <c r="I961" s="180"/>
      <c r="J961" s="16"/>
      <c r="K961" s="16"/>
      <c r="L961" s="15"/>
      <c r="M961" s="15"/>
      <c r="N961" s="15"/>
      <c r="O961" s="15"/>
      <c r="P961" s="15"/>
      <c r="Q961" s="15"/>
      <c r="R961" s="179" t="str">
        <f t="shared" si="41"/>
        <v/>
      </c>
      <c r="S961" s="179" t="str">
        <f t="shared" si="40"/>
        <v/>
      </c>
    </row>
    <row r="962" spans="1:19">
      <c r="A962" s="178" t="str">
        <f t="shared" si="39"/>
        <v/>
      </c>
      <c r="B962" s="16"/>
      <c r="C962" s="16"/>
      <c r="D962" s="16"/>
      <c r="E962" s="16"/>
      <c r="F962" s="16"/>
      <c r="G962" s="16"/>
      <c r="H962" s="16"/>
      <c r="I962" s="180"/>
      <c r="J962" s="16"/>
      <c r="K962" s="16"/>
      <c r="L962" s="15"/>
      <c r="M962" s="15"/>
      <c r="N962" s="15"/>
      <c r="O962" s="15"/>
      <c r="P962" s="15"/>
      <c r="Q962" s="15"/>
      <c r="R962" s="179" t="str">
        <f t="shared" si="41"/>
        <v/>
      </c>
      <c r="S962" s="179" t="str">
        <f t="shared" si="40"/>
        <v/>
      </c>
    </row>
    <row r="963" spans="1:19">
      <c r="A963" s="178" t="str">
        <f t="shared" si="39"/>
        <v/>
      </c>
      <c r="B963" s="16"/>
      <c r="C963" s="16"/>
      <c r="D963" s="16"/>
      <c r="E963" s="16"/>
      <c r="F963" s="16"/>
      <c r="G963" s="16"/>
      <c r="H963" s="16"/>
      <c r="I963" s="180"/>
      <c r="J963" s="16"/>
      <c r="K963" s="16"/>
      <c r="L963" s="15"/>
      <c r="M963" s="15"/>
      <c r="N963" s="15"/>
      <c r="O963" s="15"/>
      <c r="P963" s="15"/>
      <c r="Q963" s="15"/>
      <c r="R963" s="179" t="str">
        <f t="shared" si="41"/>
        <v/>
      </c>
      <c r="S963" s="179" t="str">
        <f t="shared" si="40"/>
        <v/>
      </c>
    </row>
    <row r="964" spans="1:19">
      <c r="A964" s="178" t="str">
        <f t="shared" si="39"/>
        <v/>
      </c>
      <c r="B964" s="16"/>
      <c r="C964" s="16"/>
      <c r="D964" s="16"/>
      <c r="E964" s="16"/>
      <c r="F964" s="16"/>
      <c r="G964" s="16"/>
      <c r="H964" s="16"/>
      <c r="I964" s="180"/>
      <c r="J964" s="16"/>
      <c r="K964" s="16"/>
      <c r="L964" s="15"/>
      <c r="M964" s="15"/>
      <c r="N964" s="15"/>
      <c r="O964" s="15"/>
      <c r="P964" s="15"/>
      <c r="Q964" s="15"/>
      <c r="R964" s="179" t="str">
        <f t="shared" si="41"/>
        <v/>
      </c>
      <c r="S964" s="179" t="str">
        <f t="shared" si="40"/>
        <v/>
      </c>
    </row>
    <row r="965" spans="1:19">
      <c r="A965" s="178" t="str">
        <f t="shared" si="39"/>
        <v/>
      </c>
      <c r="B965" s="16"/>
      <c r="C965" s="16"/>
      <c r="D965" s="16"/>
      <c r="E965" s="16"/>
      <c r="F965" s="16"/>
      <c r="G965" s="16"/>
      <c r="H965" s="16"/>
      <c r="I965" s="180"/>
      <c r="J965" s="16"/>
      <c r="K965" s="16"/>
      <c r="L965" s="15"/>
      <c r="M965" s="15"/>
      <c r="N965" s="15"/>
      <c r="O965" s="15"/>
      <c r="P965" s="15"/>
      <c r="Q965" s="15"/>
      <c r="R965" s="179" t="str">
        <f t="shared" si="41"/>
        <v/>
      </c>
      <c r="S965" s="179" t="str">
        <f t="shared" si="40"/>
        <v/>
      </c>
    </row>
    <row r="966" spans="1:19">
      <c r="A966" s="178" t="str">
        <f t="shared" ref="A966:A1029" si="42">IF(D966&lt;&gt;"",ROW()-5,"")</f>
        <v/>
      </c>
      <c r="B966" s="16"/>
      <c r="C966" s="16"/>
      <c r="D966" s="16"/>
      <c r="E966" s="16"/>
      <c r="F966" s="16"/>
      <c r="G966" s="16"/>
      <c r="H966" s="16"/>
      <c r="I966" s="180"/>
      <c r="J966" s="16"/>
      <c r="K966" s="16"/>
      <c r="L966" s="15"/>
      <c r="M966" s="15"/>
      <c r="N966" s="15"/>
      <c r="O966" s="15"/>
      <c r="P966" s="15"/>
      <c r="Q966" s="15"/>
      <c r="R966" s="179" t="str">
        <f t="shared" si="41"/>
        <v/>
      </c>
      <c r="S966" s="179" t="str">
        <f t="shared" ref="S966:S1029" si="43">IF(D966="","",SUM(L966:P966))</f>
        <v/>
      </c>
    </row>
    <row r="967" spans="1:19">
      <c r="A967" s="178" t="str">
        <f t="shared" si="42"/>
        <v/>
      </c>
      <c r="B967" s="16"/>
      <c r="C967" s="16"/>
      <c r="D967" s="16"/>
      <c r="E967" s="16"/>
      <c r="F967" s="16"/>
      <c r="G967" s="16"/>
      <c r="H967" s="16"/>
      <c r="I967" s="180"/>
      <c r="J967" s="16"/>
      <c r="K967" s="16"/>
      <c r="L967" s="15"/>
      <c r="M967" s="15"/>
      <c r="N967" s="15"/>
      <c r="O967" s="15"/>
      <c r="P967" s="15"/>
      <c r="Q967" s="15"/>
      <c r="R967" s="179" t="str">
        <f t="shared" si="41"/>
        <v/>
      </c>
      <c r="S967" s="179" t="str">
        <f t="shared" si="43"/>
        <v/>
      </c>
    </row>
    <row r="968" spans="1:19">
      <c r="A968" s="178" t="str">
        <f t="shared" si="42"/>
        <v/>
      </c>
      <c r="B968" s="16"/>
      <c r="C968" s="16"/>
      <c r="D968" s="16"/>
      <c r="E968" s="16"/>
      <c r="F968" s="16"/>
      <c r="G968" s="16"/>
      <c r="H968" s="16"/>
      <c r="I968" s="180"/>
      <c r="J968" s="16"/>
      <c r="K968" s="16"/>
      <c r="L968" s="15"/>
      <c r="M968" s="15"/>
      <c r="N968" s="15"/>
      <c r="O968" s="15"/>
      <c r="P968" s="15"/>
      <c r="Q968" s="15"/>
      <c r="R968" s="179" t="str">
        <f t="shared" si="41"/>
        <v/>
      </c>
      <c r="S968" s="179" t="str">
        <f t="shared" si="43"/>
        <v/>
      </c>
    </row>
    <row r="969" spans="1:19">
      <c r="A969" s="178" t="str">
        <f t="shared" si="42"/>
        <v/>
      </c>
      <c r="B969" s="16"/>
      <c r="C969" s="16"/>
      <c r="D969" s="16"/>
      <c r="E969" s="16"/>
      <c r="F969" s="16"/>
      <c r="G969" s="16"/>
      <c r="H969" s="16"/>
      <c r="I969" s="180"/>
      <c r="J969" s="16"/>
      <c r="K969" s="16"/>
      <c r="L969" s="15"/>
      <c r="M969" s="15"/>
      <c r="N969" s="15"/>
      <c r="O969" s="15"/>
      <c r="P969" s="15"/>
      <c r="Q969" s="15"/>
      <c r="R969" s="179" t="str">
        <f t="shared" si="41"/>
        <v/>
      </c>
      <c r="S969" s="179" t="str">
        <f t="shared" si="43"/>
        <v/>
      </c>
    </row>
    <row r="970" spans="1:19">
      <c r="A970" s="178" t="str">
        <f t="shared" si="42"/>
        <v/>
      </c>
      <c r="B970" s="16"/>
      <c r="C970" s="16"/>
      <c r="D970" s="16"/>
      <c r="E970" s="16"/>
      <c r="F970" s="16"/>
      <c r="G970" s="16"/>
      <c r="H970" s="16"/>
      <c r="I970" s="180"/>
      <c r="J970" s="16"/>
      <c r="K970" s="16"/>
      <c r="L970" s="15"/>
      <c r="M970" s="15"/>
      <c r="N970" s="15"/>
      <c r="O970" s="15"/>
      <c r="P970" s="15"/>
      <c r="Q970" s="15"/>
      <c r="R970" s="179" t="str">
        <f t="shared" si="41"/>
        <v/>
      </c>
      <c r="S970" s="179" t="str">
        <f t="shared" si="43"/>
        <v/>
      </c>
    </row>
    <row r="971" spans="1:19">
      <c r="A971" s="178" t="str">
        <f t="shared" si="42"/>
        <v/>
      </c>
      <c r="B971" s="16"/>
      <c r="C971" s="16"/>
      <c r="D971" s="16"/>
      <c r="E971" s="16"/>
      <c r="F971" s="16"/>
      <c r="G971" s="16"/>
      <c r="H971" s="16"/>
      <c r="I971" s="180"/>
      <c r="J971" s="16"/>
      <c r="K971" s="16"/>
      <c r="L971" s="15"/>
      <c r="M971" s="15"/>
      <c r="N971" s="15"/>
      <c r="O971" s="15"/>
      <c r="P971" s="15"/>
      <c r="Q971" s="15"/>
      <c r="R971" s="179" t="str">
        <f t="shared" ref="R971:R1034" si="44">IF(D971="","",SUM(J971:K971))</f>
        <v/>
      </c>
      <c r="S971" s="179" t="str">
        <f t="shared" si="43"/>
        <v/>
      </c>
    </row>
    <row r="972" spans="1:19">
      <c r="A972" s="178" t="str">
        <f t="shared" si="42"/>
        <v/>
      </c>
      <c r="B972" s="16"/>
      <c r="C972" s="16"/>
      <c r="D972" s="16"/>
      <c r="E972" s="16"/>
      <c r="F972" s="16"/>
      <c r="G972" s="16"/>
      <c r="H972" s="16"/>
      <c r="I972" s="180"/>
      <c r="J972" s="16"/>
      <c r="K972" s="16"/>
      <c r="L972" s="15"/>
      <c r="M972" s="15"/>
      <c r="N972" s="15"/>
      <c r="O972" s="15"/>
      <c r="P972" s="15"/>
      <c r="Q972" s="15"/>
      <c r="R972" s="179" t="str">
        <f t="shared" si="44"/>
        <v/>
      </c>
      <c r="S972" s="179" t="str">
        <f t="shared" si="43"/>
        <v/>
      </c>
    </row>
    <row r="973" spans="1:19">
      <c r="A973" s="178" t="str">
        <f t="shared" si="42"/>
        <v/>
      </c>
      <c r="B973" s="16"/>
      <c r="C973" s="16"/>
      <c r="D973" s="16"/>
      <c r="E973" s="16"/>
      <c r="F973" s="16"/>
      <c r="G973" s="16"/>
      <c r="H973" s="16"/>
      <c r="I973" s="180"/>
      <c r="J973" s="16"/>
      <c r="K973" s="16"/>
      <c r="L973" s="15"/>
      <c r="M973" s="15"/>
      <c r="N973" s="15"/>
      <c r="O973" s="15"/>
      <c r="P973" s="15"/>
      <c r="Q973" s="15"/>
      <c r="R973" s="179" t="str">
        <f t="shared" si="44"/>
        <v/>
      </c>
      <c r="S973" s="179" t="str">
        <f t="shared" si="43"/>
        <v/>
      </c>
    </row>
    <row r="974" spans="1:19">
      <c r="A974" s="178" t="str">
        <f t="shared" si="42"/>
        <v/>
      </c>
      <c r="B974" s="16"/>
      <c r="C974" s="16"/>
      <c r="D974" s="16"/>
      <c r="E974" s="16"/>
      <c r="F974" s="16"/>
      <c r="G974" s="16"/>
      <c r="H974" s="16"/>
      <c r="I974" s="180"/>
      <c r="J974" s="16"/>
      <c r="K974" s="16"/>
      <c r="L974" s="15"/>
      <c r="M974" s="15"/>
      <c r="N974" s="15"/>
      <c r="O974" s="15"/>
      <c r="P974" s="15"/>
      <c r="Q974" s="15"/>
      <c r="R974" s="179" t="str">
        <f t="shared" si="44"/>
        <v/>
      </c>
      <c r="S974" s="179" t="str">
        <f t="shared" si="43"/>
        <v/>
      </c>
    </row>
    <row r="975" spans="1:19">
      <c r="A975" s="178" t="str">
        <f t="shared" si="42"/>
        <v/>
      </c>
      <c r="B975" s="16"/>
      <c r="C975" s="16"/>
      <c r="D975" s="16"/>
      <c r="E975" s="16"/>
      <c r="F975" s="16"/>
      <c r="G975" s="16"/>
      <c r="H975" s="16"/>
      <c r="I975" s="180"/>
      <c r="J975" s="16"/>
      <c r="K975" s="16"/>
      <c r="L975" s="15"/>
      <c r="M975" s="15"/>
      <c r="N975" s="15"/>
      <c r="O975" s="15"/>
      <c r="P975" s="15"/>
      <c r="Q975" s="15"/>
      <c r="R975" s="179" t="str">
        <f t="shared" si="44"/>
        <v/>
      </c>
      <c r="S975" s="179" t="str">
        <f t="shared" si="43"/>
        <v/>
      </c>
    </row>
    <row r="976" spans="1:19">
      <c r="A976" s="178" t="str">
        <f t="shared" si="42"/>
        <v/>
      </c>
      <c r="B976" s="16"/>
      <c r="C976" s="16"/>
      <c r="D976" s="16"/>
      <c r="E976" s="16"/>
      <c r="F976" s="16"/>
      <c r="G976" s="16"/>
      <c r="H976" s="16"/>
      <c r="I976" s="180"/>
      <c r="J976" s="16"/>
      <c r="K976" s="16"/>
      <c r="L976" s="15"/>
      <c r="M976" s="15"/>
      <c r="N976" s="15"/>
      <c r="O976" s="15"/>
      <c r="P976" s="15"/>
      <c r="Q976" s="15"/>
      <c r="R976" s="179" t="str">
        <f t="shared" si="44"/>
        <v/>
      </c>
      <c r="S976" s="179" t="str">
        <f t="shared" si="43"/>
        <v/>
      </c>
    </row>
    <row r="977" spans="1:19">
      <c r="A977" s="178" t="str">
        <f t="shared" si="42"/>
        <v/>
      </c>
      <c r="B977" s="16"/>
      <c r="C977" s="16"/>
      <c r="D977" s="16"/>
      <c r="E977" s="16"/>
      <c r="F977" s="16"/>
      <c r="G977" s="16"/>
      <c r="H977" s="16"/>
      <c r="I977" s="180"/>
      <c r="J977" s="16"/>
      <c r="K977" s="16"/>
      <c r="L977" s="15"/>
      <c r="M977" s="15"/>
      <c r="N977" s="15"/>
      <c r="O977" s="15"/>
      <c r="P977" s="15"/>
      <c r="Q977" s="15"/>
      <c r="R977" s="179" t="str">
        <f t="shared" si="44"/>
        <v/>
      </c>
      <c r="S977" s="179" t="str">
        <f t="shared" si="43"/>
        <v/>
      </c>
    </row>
    <row r="978" spans="1:19">
      <c r="A978" s="178" t="str">
        <f t="shared" si="42"/>
        <v/>
      </c>
      <c r="B978" s="16"/>
      <c r="C978" s="16"/>
      <c r="D978" s="16"/>
      <c r="E978" s="16"/>
      <c r="F978" s="16"/>
      <c r="G978" s="16"/>
      <c r="H978" s="16"/>
      <c r="I978" s="180"/>
      <c r="J978" s="16"/>
      <c r="K978" s="16"/>
      <c r="L978" s="15"/>
      <c r="M978" s="15"/>
      <c r="N978" s="15"/>
      <c r="O978" s="15"/>
      <c r="P978" s="15"/>
      <c r="Q978" s="15"/>
      <c r="R978" s="179" t="str">
        <f t="shared" si="44"/>
        <v/>
      </c>
      <c r="S978" s="179" t="str">
        <f t="shared" si="43"/>
        <v/>
      </c>
    </row>
    <row r="979" spans="1:19">
      <c r="A979" s="178" t="str">
        <f t="shared" si="42"/>
        <v/>
      </c>
      <c r="B979" s="16"/>
      <c r="C979" s="16"/>
      <c r="D979" s="16"/>
      <c r="E979" s="16"/>
      <c r="F979" s="16"/>
      <c r="G979" s="16"/>
      <c r="H979" s="16"/>
      <c r="I979" s="180"/>
      <c r="J979" s="16"/>
      <c r="K979" s="16"/>
      <c r="L979" s="15"/>
      <c r="M979" s="15"/>
      <c r="N979" s="15"/>
      <c r="O979" s="15"/>
      <c r="P979" s="15"/>
      <c r="Q979" s="15"/>
      <c r="R979" s="179" t="str">
        <f t="shared" si="44"/>
        <v/>
      </c>
      <c r="S979" s="179" t="str">
        <f t="shared" si="43"/>
        <v/>
      </c>
    </row>
    <row r="980" spans="1:19">
      <c r="A980" s="178" t="str">
        <f t="shared" si="42"/>
        <v/>
      </c>
      <c r="B980" s="16"/>
      <c r="C980" s="16"/>
      <c r="D980" s="16"/>
      <c r="E980" s="16"/>
      <c r="F980" s="16"/>
      <c r="G980" s="16"/>
      <c r="H980" s="16"/>
      <c r="I980" s="180"/>
      <c r="J980" s="16"/>
      <c r="K980" s="16"/>
      <c r="L980" s="15"/>
      <c r="M980" s="15"/>
      <c r="N980" s="15"/>
      <c r="O980" s="15"/>
      <c r="P980" s="15"/>
      <c r="Q980" s="15"/>
      <c r="R980" s="179" t="str">
        <f t="shared" si="44"/>
        <v/>
      </c>
      <c r="S980" s="179" t="str">
        <f t="shared" si="43"/>
        <v/>
      </c>
    </row>
    <row r="981" spans="1:19">
      <c r="A981" s="178" t="str">
        <f t="shared" si="42"/>
        <v/>
      </c>
      <c r="B981" s="16"/>
      <c r="C981" s="16"/>
      <c r="D981" s="16"/>
      <c r="E981" s="16"/>
      <c r="F981" s="16"/>
      <c r="G981" s="16"/>
      <c r="H981" s="16"/>
      <c r="I981" s="180"/>
      <c r="J981" s="16"/>
      <c r="K981" s="16"/>
      <c r="L981" s="15"/>
      <c r="M981" s="15"/>
      <c r="N981" s="15"/>
      <c r="O981" s="15"/>
      <c r="P981" s="15"/>
      <c r="Q981" s="15"/>
      <c r="R981" s="179" t="str">
        <f t="shared" si="44"/>
        <v/>
      </c>
      <c r="S981" s="179" t="str">
        <f t="shared" si="43"/>
        <v/>
      </c>
    </row>
    <row r="982" spans="1:19">
      <c r="A982" s="178" t="str">
        <f t="shared" si="42"/>
        <v/>
      </c>
      <c r="B982" s="16"/>
      <c r="C982" s="16"/>
      <c r="D982" s="16"/>
      <c r="E982" s="16"/>
      <c r="F982" s="16"/>
      <c r="G982" s="16"/>
      <c r="H982" s="16"/>
      <c r="I982" s="180"/>
      <c r="J982" s="16"/>
      <c r="K982" s="16"/>
      <c r="L982" s="15"/>
      <c r="M982" s="15"/>
      <c r="N982" s="15"/>
      <c r="O982" s="15"/>
      <c r="P982" s="15"/>
      <c r="Q982" s="15"/>
      <c r="R982" s="179" t="str">
        <f t="shared" si="44"/>
        <v/>
      </c>
      <c r="S982" s="179" t="str">
        <f t="shared" si="43"/>
        <v/>
      </c>
    </row>
    <row r="983" spans="1:19">
      <c r="A983" s="178" t="str">
        <f t="shared" si="42"/>
        <v/>
      </c>
      <c r="B983" s="16"/>
      <c r="C983" s="16"/>
      <c r="D983" s="16"/>
      <c r="E983" s="16"/>
      <c r="F983" s="16"/>
      <c r="G983" s="16"/>
      <c r="H983" s="16"/>
      <c r="I983" s="180"/>
      <c r="J983" s="16"/>
      <c r="K983" s="16"/>
      <c r="L983" s="15"/>
      <c r="M983" s="15"/>
      <c r="N983" s="15"/>
      <c r="O983" s="15"/>
      <c r="P983" s="15"/>
      <c r="Q983" s="15"/>
      <c r="R983" s="179" t="str">
        <f t="shared" si="44"/>
        <v/>
      </c>
      <c r="S983" s="179" t="str">
        <f t="shared" si="43"/>
        <v/>
      </c>
    </row>
    <row r="984" spans="1:19">
      <c r="A984" s="178" t="str">
        <f t="shared" si="42"/>
        <v/>
      </c>
      <c r="B984" s="16"/>
      <c r="C984" s="16"/>
      <c r="D984" s="16"/>
      <c r="E984" s="16"/>
      <c r="F984" s="16"/>
      <c r="G984" s="16"/>
      <c r="H984" s="16"/>
      <c r="I984" s="180"/>
      <c r="J984" s="16"/>
      <c r="K984" s="16"/>
      <c r="L984" s="15"/>
      <c r="M984" s="15"/>
      <c r="N984" s="15"/>
      <c r="O984" s="15"/>
      <c r="P984" s="15"/>
      <c r="Q984" s="15"/>
      <c r="R984" s="179" t="str">
        <f t="shared" si="44"/>
        <v/>
      </c>
      <c r="S984" s="179" t="str">
        <f t="shared" si="43"/>
        <v/>
      </c>
    </row>
    <row r="985" spans="1:19">
      <c r="A985" s="178" t="str">
        <f t="shared" si="42"/>
        <v/>
      </c>
      <c r="B985" s="16"/>
      <c r="C985" s="16"/>
      <c r="D985" s="16"/>
      <c r="E985" s="16"/>
      <c r="F985" s="16"/>
      <c r="G985" s="16"/>
      <c r="H985" s="16"/>
      <c r="I985" s="180"/>
      <c r="J985" s="16"/>
      <c r="K985" s="16"/>
      <c r="L985" s="15"/>
      <c r="M985" s="15"/>
      <c r="N985" s="15"/>
      <c r="O985" s="15"/>
      <c r="P985" s="15"/>
      <c r="Q985" s="15"/>
      <c r="R985" s="179" t="str">
        <f t="shared" si="44"/>
        <v/>
      </c>
      <c r="S985" s="179" t="str">
        <f t="shared" si="43"/>
        <v/>
      </c>
    </row>
    <row r="986" spans="1:19">
      <c r="A986" s="178" t="str">
        <f t="shared" si="42"/>
        <v/>
      </c>
      <c r="B986" s="16"/>
      <c r="C986" s="16"/>
      <c r="D986" s="16"/>
      <c r="E986" s="16"/>
      <c r="F986" s="16"/>
      <c r="G986" s="16"/>
      <c r="H986" s="16"/>
      <c r="I986" s="180"/>
      <c r="J986" s="16"/>
      <c r="K986" s="16"/>
      <c r="L986" s="15"/>
      <c r="M986" s="15"/>
      <c r="N986" s="15"/>
      <c r="O986" s="15"/>
      <c r="P986" s="15"/>
      <c r="Q986" s="15"/>
      <c r="R986" s="179" t="str">
        <f t="shared" si="44"/>
        <v/>
      </c>
      <c r="S986" s="179" t="str">
        <f t="shared" si="43"/>
        <v/>
      </c>
    </row>
    <row r="987" spans="1:19">
      <c r="A987" s="178" t="str">
        <f t="shared" si="42"/>
        <v/>
      </c>
      <c r="B987" s="16"/>
      <c r="C987" s="16"/>
      <c r="D987" s="16"/>
      <c r="E987" s="16"/>
      <c r="F987" s="16"/>
      <c r="G987" s="16"/>
      <c r="H987" s="16"/>
      <c r="I987" s="180"/>
      <c r="J987" s="16"/>
      <c r="K987" s="16"/>
      <c r="L987" s="15"/>
      <c r="M987" s="15"/>
      <c r="N987" s="15"/>
      <c r="O987" s="15"/>
      <c r="P987" s="15"/>
      <c r="Q987" s="15"/>
      <c r="R987" s="179" t="str">
        <f t="shared" si="44"/>
        <v/>
      </c>
      <c r="S987" s="179" t="str">
        <f t="shared" si="43"/>
        <v/>
      </c>
    </row>
    <row r="988" spans="1:19">
      <c r="A988" s="178" t="str">
        <f t="shared" si="42"/>
        <v/>
      </c>
      <c r="B988" s="16"/>
      <c r="C988" s="16"/>
      <c r="D988" s="16"/>
      <c r="E988" s="16"/>
      <c r="F988" s="16"/>
      <c r="G988" s="16"/>
      <c r="H988" s="16"/>
      <c r="I988" s="180"/>
      <c r="J988" s="16"/>
      <c r="K988" s="16"/>
      <c r="L988" s="15"/>
      <c r="M988" s="15"/>
      <c r="N988" s="15"/>
      <c r="O988" s="15"/>
      <c r="P988" s="15"/>
      <c r="Q988" s="15"/>
      <c r="R988" s="179" t="str">
        <f t="shared" si="44"/>
        <v/>
      </c>
      <c r="S988" s="179" t="str">
        <f t="shared" si="43"/>
        <v/>
      </c>
    </row>
    <row r="989" spans="1:19">
      <c r="A989" s="178" t="str">
        <f t="shared" si="42"/>
        <v/>
      </c>
      <c r="B989" s="16"/>
      <c r="C989" s="16"/>
      <c r="D989" s="16"/>
      <c r="E989" s="16"/>
      <c r="F989" s="16"/>
      <c r="G989" s="16"/>
      <c r="H989" s="16"/>
      <c r="I989" s="180"/>
      <c r="J989" s="16"/>
      <c r="K989" s="16"/>
      <c r="L989" s="15"/>
      <c r="M989" s="15"/>
      <c r="N989" s="15"/>
      <c r="O989" s="15"/>
      <c r="P989" s="15"/>
      <c r="Q989" s="15"/>
      <c r="R989" s="179" t="str">
        <f t="shared" si="44"/>
        <v/>
      </c>
      <c r="S989" s="179" t="str">
        <f t="shared" si="43"/>
        <v/>
      </c>
    </row>
    <row r="990" spans="1:19">
      <c r="A990" s="178" t="str">
        <f t="shared" si="42"/>
        <v/>
      </c>
      <c r="B990" s="16"/>
      <c r="C990" s="16"/>
      <c r="D990" s="16"/>
      <c r="E990" s="16"/>
      <c r="F990" s="16"/>
      <c r="G990" s="16"/>
      <c r="H990" s="16"/>
      <c r="I990" s="180"/>
      <c r="J990" s="16"/>
      <c r="K990" s="16"/>
      <c r="L990" s="15"/>
      <c r="M990" s="15"/>
      <c r="N990" s="15"/>
      <c r="O990" s="15"/>
      <c r="P990" s="15"/>
      <c r="Q990" s="15"/>
      <c r="R990" s="179" t="str">
        <f t="shared" si="44"/>
        <v/>
      </c>
      <c r="S990" s="179" t="str">
        <f t="shared" si="43"/>
        <v/>
      </c>
    </row>
    <row r="991" spans="1:19">
      <c r="A991" s="178" t="str">
        <f t="shared" si="42"/>
        <v/>
      </c>
      <c r="B991" s="16"/>
      <c r="C991" s="16"/>
      <c r="D991" s="16"/>
      <c r="E991" s="16"/>
      <c r="F991" s="16"/>
      <c r="G991" s="16"/>
      <c r="H991" s="16"/>
      <c r="I991" s="180"/>
      <c r="J991" s="16"/>
      <c r="K991" s="16"/>
      <c r="L991" s="15"/>
      <c r="M991" s="15"/>
      <c r="N991" s="15"/>
      <c r="O991" s="15"/>
      <c r="P991" s="15"/>
      <c r="Q991" s="15"/>
      <c r="R991" s="179" t="str">
        <f t="shared" si="44"/>
        <v/>
      </c>
      <c r="S991" s="179" t="str">
        <f t="shared" si="43"/>
        <v/>
      </c>
    </row>
    <row r="992" spans="1:19">
      <c r="A992" s="178" t="str">
        <f t="shared" si="42"/>
        <v/>
      </c>
      <c r="B992" s="16"/>
      <c r="C992" s="16"/>
      <c r="D992" s="16"/>
      <c r="E992" s="16"/>
      <c r="F992" s="16"/>
      <c r="G992" s="16"/>
      <c r="H992" s="16"/>
      <c r="I992" s="180"/>
      <c r="J992" s="16"/>
      <c r="K992" s="16"/>
      <c r="L992" s="15"/>
      <c r="M992" s="15"/>
      <c r="N992" s="15"/>
      <c r="O992" s="15"/>
      <c r="P992" s="15"/>
      <c r="Q992" s="15"/>
      <c r="R992" s="179" t="str">
        <f t="shared" si="44"/>
        <v/>
      </c>
      <c r="S992" s="179" t="str">
        <f t="shared" si="43"/>
        <v/>
      </c>
    </row>
    <row r="993" spans="1:19">
      <c r="A993" s="178" t="str">
        <f t="shared" si="42"/>
        <v/>
      </c>
      <c r="B993" s="16"/>
      <c r="C993" s="16"/>
      <c r="D993" s="16"/>
      <c r="E993" s="16"/>
      <c r="F993" s="16"/>
      <c r="G993" s="16"/>
      <c r="H993" s="16"/>
      <c r="I993" s="180"/>
      <c r="J993" s="16"/>
      <c r="K993" s="16"/>
      <c r="L993" s="15"/>
      <c r="M993" s="15"/>
      <c r="N993" s="15"/>
      <c r="O993" s="15"/>
      <c r="P993" s="15"/>
      <c r="Q993" s="15"/>
      <c r="R993" s="179" t="str">
        <f t="shared" si="44"/>
        <v/>
      </c>
      <c r="S993" s="179" t="str">
        <f t="shared" si="43"/>
        <v/>
      </c>
    </row>
    <row r="994" spans="1:19">
      <c r="A994" s="178" t="str">
        <f t="shared" si="42"/>
        <v/>
      </c>
      <c r="B994" s="16"/>
      <c r="C994" s="16"/>
      <c r="D994" s="16"/>
      <c r="E994" s="16"/>
      <c r="F994" s="16"/>
      <c r="G994" s="16"/>
      <c r="H994" s="16"/>
      <c r="I994" s="180"/>
      <c r="J994" s="16"/>
      <c r="K994" s="16"/>
      <c r="L994" s="15"/>
      <c r="M994" s="15"/>
      <c r="N994" s="15"/>
      <c r="O994" s="15"/>
      <c r="P994" s="15"/>
      <c r="Q994" s="15"/>
      <c r="R994" s="179" t="str">
        <f t="shared" si="44"/>
        <v/>
      </c>
      <c r="S994" s="179" t="str">
        <f t="shared" si="43"/>
        <v/>
      </c>
    </row>
    <row r="995" spans="1:19">
      <c r="A995" s="178" t="str">
        <f t="shared" si="42"/>
        <v/>
      </c>
      <c r="B995" s="16"/>
      <c r="C995" s="16"/>
      <c r="D995" s="16"/>
      <c r="E995" s="16"/>
      <c r="F995" s="16"/>
      <c r="G995" s="16"/>
      <c r="H995" s="16"/>
      <c r="I995" s="180"/>
      <c r="J995" s="16"/>
      <c r="K995" s="16"/>
      <c r="L995" s="15"/>
      <c r="M995" s="15"/>
      <c r="N995" s="15"/>
      <c r="O995" s="15"/>
      <c r="P995" s="15"/>
      <c r="Q995" s="15"/>
      <c r="R995" s="179" t="str">
        <f t="shared" si="44"/>
        <v/>
      </c>
      <c r="S995" s="179" t="str">
        <f t="shared" si="43"/>
        <v/>
      </c>
    </row>
    <row r="996" spans="1:19">
      <c r="A996" s="178" t="str">
        <f t="shared" si="42"/>
        <v/>
      </c>
      <c r="B996" s="16"/>
      <c r="C996" s="16"/>
      <c r="D996" s="16"/>
      <c r="E996" s="16"/>
      <c r="F996" s="16"/>
      <c r="G996" s="16"/>
      <c r="H996" s="16"/>
      <c r="I996" s="180"/>
      <c r="J996" s="16"/>
      <c r="K996" s="16"/>
      <c r="L996" s="15"/>
      <c r="M996" s="15"/>
      <c r="N996" s="15"/>
      <c r="O996" s="15"/>
      <c r="P996" s="15"/>
      <c r="Q996" s="15"/>
      <c r="R996" s="179" t="str">
        <f t="shared" si="44"/>
        <v/>
      </c>
      <c r="S996" s="179" t="str">
        <f t="shared" si="43"/>
        <v/>
      </c>
    </row>
    <row r="997" spans="1:19">
      <c r="A997" s="178" t="str">
        <f t="shared" si="42"/>
        <v/>
      </c>
      <c r="B997" s="16"/>
      <c r="C997" s="16"/>
      <c r="D997" s="16"/>
      <c r="E997" s="16"/>
      <c r="F997" s="16"/>
      <c r="G997" s="16"/>
      <c r="H997" s="16"/>
      <c r="I997" s="180"/>
      <c r="J997" s="16"/>
      <c r="K997" s="16"/>
      <c r="L997" s="15"/>
      <c r="M997" s="15"/>
      <c r="N997" s="15"/>
      <c r="O997" s="15"/>
      <c r="P997" s="15"/>
      <c r="Q997" s="15"/>
      <c r="R997" s="179" t="str">
        <f t="shared" si="44"/>
        <v/>
      </c>
      <c r="S997" s="179" t="str">
        <f t="shared" si="43"/>
        <v/>
      </c>
    </row>
    <row r="998" spans="1:19">
      <c r="A998" s="178" t="str">
        <f t="shared" si="42"/>
        <v/>
      </c>
      <c r="B998" s="16"/>
      <c r="C998" s="16"/>
      <c r="D998" s="16"/>
      <c r="E998" s="16"/>
      <c r="F998" s="16"/>
      <c r="G998" s="16"/>
      <c r="H998" s="16"/>
      <c r="I998" s="180"/>
      <c r="J998" s="16"/>
      <c r="K998" s="16"/>
      <c r="L998" s="15"/>
      <c r="M998" s="15"/>
      <c r="N998" s="15"/>
      <c r="O998" s="15"/>
      <c r="P998" s="15"/>
      <c r="Q998" s="15"/>
      <c r="R998" s="179" t="str">
        <f t="shared" si="44"/>
        <v/>
      </c>
      <c r="S998" s="179" t="str">
        <f t="shared" si="43"/>
        <v/>
      </c>
    </row>
    <row r="999" spans="1:19">
      <c r="A999" s="178" t="str">
        <f t="shared" si="42"/>
        <v/>
      </c>
      <c r="B999" s="16"/>
      <c r="C999" s="16"/>
      <c r="D999" s="16"/>
      <c r="E999" s="16"/>
      <c r="F999" s="16"/>
      <c r="G999" s="16"/>
      <c r="H999" s="16"/>
      <c r="I999" s="180"/>
      <c r="J999" s="16"/>
      <c r="K999" s="16"/>
      <c r="L999" s="15"/>
      <c r="M999" s="15"/>
      <c r="N999" s="15"/>
      <c r="O999" s="15"/>
      <c r="P999" s="15"/>
      <c r="Q999" s="15"/>
      <c r="R999" s="179" t="str">
        <f t="shared" si="44"/>
        <v/>
      </c>
      <c r="S999" s="179" t="str">
        <f t="shared" si="43"/>
        <v/>
      </c>
    </row>
    <row r="1000" spans="1:19">
      <c r="A1000" s="178" t="str">
        <f t="shared" si="42"/>
        <v/>
      </c>
      <c r="B1000" s="16"/>
      <c r="C1000" s="16"/>
      <c r="D1000" s="16"/>
      <c r="E1000" s="16"/>
      <c r="F1000" s="16"/>
      <c r="G1000" s="16"/>
      <c r="H1000" s="16"/>
      <c r="I1000" s="180"/>
      <c r="J1000" s="16"/>
      <c r="K1000" s="16"/>
      <c r="L1000" s="15"/>
      <c r="M1000" s="15"/>
      <c r="N1000" s="15"/>
      <c r="O1000" s="15"/>
      <c r="P1000" s="15"/>
      <c r="Q1000" s="15"/>
      <c r="R1000" s="179" t="str">
        <f t="shared" si="44"/>
        <v/>
      </c>
      <c r="S1000" s="179" t="str">
        <f t="shared" si="43"/>
        <v/>
      </c>
    </row>
    <row r="1001" spans="1:19">
      <c r="A1001" s="178" t="str">
        <f t="shared" si="42"/>
        <v/>
      </c>
      <c r="B1001" s="16"/>
      <c r="C1001" s="16"/>
      <c r="D1001" s="16"/>
      <c r="E1001" s="16"/>
      <c r="F1001" s="16"/>
      <c r="G1001" s="16"/>
      <c r="H1001" s="16"/>
      <c r="I1001" s="180"/>
      <c r="J1001" s="16"/>
      <c r="K1001" s="16"/>
      <c r="L1001" s="15"/>
      <c r="M1001" s="15"/>
      <c r="N1001" s="15"/>
      <c r="O1001" s="15"/>
      <c r="P1001" s="15"/>
      <c r="Q1001" s="15"/>
      <c r="R1001" s="179" t="str">
        <f t="shared" si="44"/>
        <v/>
      </c>
      <c r="S1001" s="179" t="str">
        <f t="shared" si="43"/>
        <v/>
      </c>
    </row>
    <row r="1002" spans="1:19">
      <c r="A1002" s="178" t="str">
        <f t="shared" si="42"/>
        <v/>
      </c>
      <c r="B1002" s="16"/>
      <c r="C1002" s="16"/>
      <c r="D1002" s="16"/>
      <c r="E1002" s="16"/>
      <c r="F1002" s="16"/>
      <c r="G1002" s="16"/>
      <c r="H1002" s="16"/>
      <c r="I1002" s="180"/>
      <c r="J1002" s="16"/>
      <c r="K1002" s="16"/>
      <c r="L1002" s="15"/>
      <c r="M1002" s="15"/>
      <c r="N1002" s="15"/>
      <c r="O1002" s="15"/>
      <c r="P1002" s="15"/>
      <c r="Q1002" s="15"/>
      <c r="R1002" s="179" t="str">
        <f t="shared" si="44"/>
        <v/>
      </c>
      <c r="S1002" s="179" t="str">
        <f t="shared" si="43"/>
        <v/>
      </c>
    </row>
    <row r="1003" spans="1:19">
      <c r="A1003" s="178" t="str">
        <f t="shared" si="42"/>
        <v/>
      </c>
      <c r="B1003" s="16"/>
      <c r="C1003" s="16"/>
      <c r="D1003" s="16"/>
      <c r="E1003" s="16"/>
      <c r="F1003" s="16"/>
      <c r="G1003" s="16"/>
      <c r="H1003" s="16"/>
      <c r="I1003" s="180"/>
      <c r="J1003" s="16"/>
      <c r="K1003" s="16"/>
      <c r="L1003" s="15"/>
      <c r="M1003" s="15"/>
      <c r="N1003" s="15"/>
      <c r="O1003" s="15"/>
      <c r="P1003" s="15"/>
      <c r="Q1003" s="15"/>
      <c r="R1003" s="179" t="str">
        <f t="shared" si="44"/>
        <v/>
      </c>
      <c r="S1003" s="179" t="str">
        <f t="shared" si="43"/>
        <v/>
      </c>
    </row>
    <row r="1004" spans="1:19">
      <c r="A1004" s="178" t="str">
        <f t="shared" si="42"/>
        <v/>
      </c>
      <c r="B1004" s="16"/>
      <c r="C1004" s="16"/>
      <c r="D1004" s="16"/>
      <c r="E1004" s="16"/>
      <c r="F1004" s="16"/>
      <c r="G1004" s="16"/>
      <c r="H1004" s="16"/>
      <c r="I1004" s="180"/>
      <c r="J1004" s="16"/>
      <c r="K1004" s="16"/>
      <c r="L1004" s="15"/>
      <c r="M1004" s="15"/>
      <c r="N1004" s="15"/>
      <c r="O1004" s="15"/>
      <c r="P1004" s="15"/>
      <c r="Q1004" s="15"/>
      <c r="R1004" s="179" t="str">
        <f t="shared" si="44"/>
        <v/>
      </c>
      <c r="S1004" s="179" t="str">
        <f t="shared" si="43"/>
        <v/>
      </c>
    </row>
    <row r="1005" spans="1:19">
      <c r="A1005" s="178" t="str">
        <f t="shared" si="42"/>
        <v/>
      </c>
      <c r="B1005" s="16"/>
      <c r="C1005" s="16"/>
      <c r="D1005" s="16"/>
      <c r="E1005" s="16"/>
      <c r="F1005" s="16"/>
      <c r="G1005" s="16"/>
      <c r="H1005" s="16"/>
      <c r="I1005" s="180"/>
      <c r="J1005" s="16"/>
      <c r="K1005" s="16"/>
      <c r="L1005" s="15"/>
      <c r="M1005" s="15"/>
      <c r="N1005" s="15"/>
      <c r="O1005" s="15"/>
      <c r="P1005" s="15"/>
      <c r="Q1005" s="15"/>
      <c r="R1005" s="179" t="str">
        <f t="shared" si="44"/>
        <v/>
      </c>
      <c r="S1005" s="179" t="str">
        <f t="shared" si="43"/>
        <v/>
      </c>
    </row>
    <row r="1006" spans="1:19">
      <c r="A1006" s="178" t="str">
        <f t="shared" si="42"/>
        <v/>
      </c>
      <c r="B1006" s="16"/>
      <c r="C1006" s="16"/>
      <c r="D1006" s="16"/>
      <c r="E1006" s="16"/>
      <c r="F1006" s="16"/>
      <c r="G1006" s="16"/>
      <c r="H1006" s="16"/>
      <c r="I1006" s="180"/>
      <c r="J1006" s="16"/>
      <c r="K1006" s="16"/>
      <c r="L1006" s="15"/>
      <c r="M1006" s="15"/>
      <c r="N1006" s="15"/>
      <c r="O1006" s="15"/>
      <c r="P1006" s="15"/>
      <c r="Q1006" s="15"/>
      <c r="R1006" s="179" t="str">
        <f t="shared" si="44"/>
        <v/>
      </c>
      <c r="S1006" s="179" t="str">
        <f t="shared" si="43"/>
        <v/>
      </c>
    </row>
    <row r="1007" spans="1:19">
      <c r="A1007" s="178" t="str">
        <f t="shared" si="42"/>
        <v/>
      </c>
      <c r="B1007" s="16"/>
      <c r="C1007" s="16"/>
      <c r="D1007" s="16"/>
      <c r="E1007" s="16"/>
      <c r="F1007" s="16"/>
      <c r="G1007" s="16"/>
      <c r="H1007" s="16"/>
      <c r="I1007" s="180"/>
      <c r="J1007" s="16"/>
      <c r="K1007" s="16"/>
      <c r="L1007" s="15"/>
      <c r="M1007" s="15"/>
      <c r="N1007" s="15"/>
      <c r="O1007" s="15"/>
      <c r="P1007" s="15"/>
      <c r="Q1007" s="15"/>
      <c r="R1007" s="179" t="str">
        <f t="shared" si="44"/>
        <v/>
      </c>
      <c r="S1007" s="179" t="str">
        <f t="shared" si="43"/>
        <v/>
      </c>
    </row>
    <row r="1008" spans="1:19">
      <c r="A1008" s="178" t="str">
        <f t="shared" si="42"/>
        <v/>
      </c>
      <c r="B1008" s="16"/>
      <c r="C1008" s="16"/>
      <c r="D1008" s="16"/>
      <c r="E1008" s="16"/>
      <c r="F1008" s="16"/>
      <c r="G1008" s="16"/>
      <c r="H1008" s="16"/>
      <c r="I1008" s="180"/>
      <c r="J1008" s="16"/>
      <c r="K1008" s="16"/>
      <c r="L1008" s="15"/>
      <c r="M1008" s="15"/>
      <c r="N1008" s="15"/>
      <c r="O1008" s="15"/>
      <c r="P1008" s="15"/>
      <c r="Q1008" s="15"/>
      <c r="R1008" s="179" t="str">
        <f t="shared" si="44"/>
        <v/>
      </c>
      <c r="S1008" s="179" t="str">
        <f t="shared" si="43"/>
        <v/>
      </c>
    </row>
    <row r="1009" spans="1:19">
      <c r="A1009" s="178" t="str">
        <f t="shared" si="42"/>
        <v/>
      </c>
      <c r="B1009" s="16"/>
      <c r="C1009" s="16"/>
      <c r="D1009" s="16"/>
      <c r="E1009" s="16"/>
      <c r="F1009" s="16"/>
      <c r="G1009" s="16"/>
      <c r="H1009" s="16"/>
      <c r="I1009" s="180"/>
      <c r="J1009" s="16"/>
      <c r="K1009" s="16"/>
      <c r="L1009" s="15"/>
      <c r="M1009" s="15"/>
      <c r="N1009" s="15"/>
      <c r="O1009" s="15"/>
      <c r="P1009" s="15"/>
      <c r="Q1009" s="15"/>
      <c r="R1009" s="179" t="str">
        <f t="shared" si="44"/>
        <v/>
      </c>
      <c r="S1009" s="179" t="str">
        <f t="shared" si="43"/>
        <v/>
      </c>
    </row>
    <row r="1010" spans="1:19">
      <c r="A1010" s="178" t="str">
        <f t="shared" si="42"/>
        <v/>
      </c>
      <c r="B1010" s="16"/>
      <c r="C1010" s="16"/>
      <c r="D1010" s="16"/>
      <c r="E1010" s="16"/>
      <c r="F1010" s="16"/>
      <c r="G1010" s="16"/>
      <c r="H1010" s="16"/>
      <c r="I1010" s="180"/>
      <c r="J1010" s="16"/>
      <c r="K1010" s="16"/>
      <c r="L1010" s="15"/>
      <c r="M1010" s="15"/>
      <c r="N1010" s="15"/>
      <c r="O1010" s="15"/>
      <c r="P1010" s="15"/>
      <c r="Q1010" s="15"/>
      <c r="R1010" s="179" t="str">
        <f t="shared" si="44"/>
        <v/>
      </c>
      <c r="S1010" s="179" t="str">
        <f t="shared" si="43"/>
        <v/>
      </c>
    </row>
    <row r="1011" spans="1:19">
      <c r="A1011" s="178" t="str">
        <f t="shared" si="42"/>
        <v/>
      </c>
      <c r="B1011" s="16"/>
      <c r="C1011" s="16"/>
      <c r="D1011" s="16"/>
      <c r="E1011" s="16"/>
      <c r="F1011" s="16"/>
      <c r="G1011" s="16"/>
      <c r="H1011" s="16"/>
      <c r="I1011" s="180"/>
      <c r="J1011" s="16"/>
      <c r="K1011" s="16"/>
      <c r="L1011" s="15"/>
      <c r="M1011" s="15"/>
      <c r="N1011" s="15"/>
      <c r="O1011" s="15"/>
      <c r="P1011" s="15"/>
      <c r="Q1011" s="15"/>
      <c r="R1011" s="179" t="str">
        <f t="shared" si="44"/>
        <v/>
      </c>
      <c r="S1011" s="179" t="str">
        <f t="shared" si="43"/>
        <v/>
      </c>
    </row>
    <row r="1012" spans="1:19">
      <c r="A1012" s="178" t="str">
        <f t="shared" si="42"/>
        <v/>
      </c>
      <c r="B1012" s="16"/>
      <c r="C1012" s="16"/>
      <c r="D1012" s="16"/>
      <c r="E1012" s="16"/>
      <c r="F1012" s="16"/>
      <c r="G1012" s="16"/>
      <c r="H1012" s="16"/>
      <c r="I1012" s="180"/>
      <c r="J1012" s="16"/>
      <c r="K1012" s="16"/>
      <c r="L1012" s="15"/>
      <c r="M1012" s="15"/>
      <c r="N1012" s="15"/>
      <c r="O1012" s="15"/>
      <c r="P1012" s="15"/>
      <c r="Q1012" s="15"/>
      <c r="R1012" s="179" t="str">
        <f t="shared" si="44"/>
        <v/>
      </c>
      <c r="S1012" s="179" t="str">
        <f t="shared" si="43"/>
        <v/>
      </c>
    </row>
    <row r="1013" spans="1:19">
      <c r="A1013" s="178" t="str">
        <f t="shared" si="42"/>
        <v/>
      </c>
      <c r="B1013" s="16"/>
      <c r="C1013" s="16"/>
      <c r="D1013" s="16"/>
      <c r="E1013" s="16"/>
      <c r="F1013" s="16"/>
      <c r="G1013" s="16"/>
      <c r="H1013" s="16"/>
      <c r="I1013" s="180"/>
      <c r="J1013" s="16"/>
      <c r="K1013" s="16"/>
      <c r="L1013" s="15"/>
      <c r="M1013" s="15"/>
      <c r="N1013" s="15"/>
      <c r="O1013" s="15"/>
      <c r="P1013" s="15"/>
      <c r="Q1013" s="15"/>
      <c r="R1013" s="179" t="str">
        <f t="shared" si="44"/>
        <v/>
      </c>
      <c r="S1013" s="179" t="str">
        <f t="shared" si="43"/>
        <v/>
      </c>
    </row>
    <row r="1014" spans="1:19">
      <c r="A1014" s="178" t="str">
        <f t="shared" si="42"/>
        <v/>
      </c>
      <c r="B1014" s="16"/>
      <c r="C1014" s="16"/>
      <c r="D1014" s="16"/>
      <c r="E1014" s="16"/>
      <c r="F1014" s="16"/>
      <c r="G1014" s="16"/>
      <c r="H1014" s="16"/>
      <c r="I1014" s="180"/>
      <c r="J1014" s="16"/>
      <c r="K1014" s="16"/>
      <c r="L1014" s="15"/>
      <c r="M1014" s="15"/>
      <c r="N1014" s="15"/>
      <c r="O1014" s="15"/>
      <c r="P1014" s="15"/>
      <c r="Q1014" s="15"/>
      <c r="R1014" s="179" t="str">
        <f t="shared" si="44"/>
        <v/>
      </c>
      <c r="S1014" s="179" t="str">
        <f t="shared" si="43"/>
        <v/>
      </c>
    </row>
    <row r="1015" spans="1:19">
      <c r="A1015" s="178" t="str">
        <f t="shared" si="42"/>
        <v/>
      </c>
      <c r="B1015" s="16"/>
      <c r="C1015" s="16"/>
      <c r="D1015" s="16"/>
      <c r="E1015" s="16"/>
      <c r="F1015" s="16"/>
      <c r="G1015" s="16"/>
      <c r="H1015" s="16"/>
      <c r="I1015" s="180"/>
      <c r="J1015" s="16"/>
      <c r="K1015" s="16"/>
      <c r="L1015" s="15"/>
      <c r="M1015" s="15"/>
      <c r="N1015" s="15"/>
      <c r="O1015" s="15"/>
      <c r="P1015" s="15"/>
      <c r="Q1015" s="15"/>
      <c r="R1015" s="179" t="str">
        <f t="shared" si="44"/>
        <v/>
      </c>
      <c r="S1015" s="179" t="str">
        <f t="shared" si="43"/>
        <v/>
      </c>
    </row>
    <row r="1016" spans="1:19">
      <c r="A1016" s="178" t="str">
        <f t="shared" si="42"/>
        <v/>
      </c>
      <c r="B1016" s="16"/>
      <c r="C1016" s="16"/>
      <c r="D1016" s="16"/>
      <c r="E1016" s="16"/>
      <c r="F1016" s="16"/>
      <c r="G1016" s="16"/>
      <c r="H1016" s="16"/>
      <c r="I1016" s="180"/>
      <c r="J1016" s="16"/>
      <c r="K1016" s="16"/>
      <c r="L1016" s="15"/>
      <c r="M1016" s="15"/>
      <c r="N1016" s="15"/>
      <c r="O1016" s="15"/>
      <c r="P1016" s="15"/>
      <c r="Q1016" s="15"/>
      <c r="R1016" s="179" t="str">
        <f t="shared" si="44"/>
        <v/>
      </c>
      <c r="S1016" s="179" t="str">
        <f t="shared" si="43"/>
        <v/>
      </c>
    </row>
    <row r="1017" spans="1:19">
      <c r="A1017" s="178" t="str">
        <f t="shared" si="42"/>
        <v/>
      </c>
      <c r="B1017" s="16"/>
      <c r="C1017" s="16"/>
      <c r="D1017" s="16"/>
      <c r="E1017" s="16"/>
      <c r="F1017" s="16"/>
      <c r="G1017" s="16"/>
      <c r="H1017" s="16"/>
      <c r="I1017" s="180"/>
      <c r="J1017" s="16"/>
      <c r="K1017" s="16"/>
      <c r="L1017" s="15"/>
      <c r="M1017" s="15"/>
      <c r="N1017" s="15"/>
      <c r="O1017" s="15"/>
      <c r="P1017" s="15"/>
      <c r="Q1017" s="15"/>
      <c r="R1017" s="179" t="str">
        <f t="shared" si="44"/>
        <v/>
      </c>
      <c r="S1017" s="179" t="str">
        <f t="shared" si="43"/>
        <v/>
      </c>
    </row>
    <row r="1018" spans="1:19">
      <c r="A1018" s="178" t="str">
        <f t="shared" si="42"/>
        <v/>
      </c>
      <c r="B1018" s="16"/>
      <c r="C1018" s="16"/>
      <c r="D1018" s="16"/>
      <c r="E1018" s="16"/>
      <c r="F1018" s="16"/>
      <c r="G1018" s="16"/>
      <c r="H1018" s="16"/>
      <c r="I1018" s="180"/>
      <c r="J1018" s="16"/>
      <c r="K1018" s="16"/>
      <c r="L1018" s="15"/>
      <c r="M1018" s="15"/>
      <c r="N1018" s="15"/>
      <c r="O1018" s="15"/>
      <c r="P1018" s="15"/>
      <c r="Q1018" s="15"/>
      <c r="R1018" s="179" t="str">
        <f t="shared" si="44"/>
        <v/>
      </c>
      <c r="S1018" s="179" t="str">
        <f t="shared" si="43"/>
        <v/>
      </c>
    </row>
    <row r="1019" spans="1:19">
      <c r="A1019" s="178" t="str">
        <f t="shared" si="42"/>
        <v/>
      </c>
      <c r="B1019" s="16"/>
      <c r="C1019" s="16"/>
      <c r="D1019" s="16"/>
      <c r="E1019" s="16"/>
      <c r="F1019" s="16"/>
      <c r="G1019" s="16"/>
      <c r="H1019" s="16"/>
      <c r="I1019" s="180"/>
      <c r="J1019" s="16"/>
      <c r="K1019" s="16"/>
      <c r="L1019" s="15"/>
      <c r="M1019" s="15"/>
      <c r="N1019" s="15"/>
      <c r="O1019" s="15"/>
      <c r="P1019" s="15"/>
      <c r="Q1019" s="15"/>
      <c r="R1019" s="179" t="str">
        <f t="shared" si="44"/>
        <v/>
      </c>
      <c r="S1019" s="179" t="str">
        <f t="shared" si="43"/>
        <v/>
      </c>
    </row>
    <row r="1020" spans="1:19">
      <c r="A1020" s="178" t="str">
        <f t="shared" si="42"/>
        <v/>
      </c>
      <c r="B1020" s="16"/>
      <c r="C1020" s="16"/>
      <c r="D1020" s="16"/>
      <c r="E1020" s="16"/>
      <c r="F1020" s="16"/>
      <c r="G1020" s="16"/>
      <c r="H1020" s="16"/>
      <c r="I1020" s="180"/>
      <c r="J1020" s="16"/>
      <c r="K1020" s="16"/>
      <c r="L1020" s="15"/>
      <c r="M1020" s="15"/>
      <c r="N1020" s="15"/>
      <c r="O1020" s="15"/>
      <c r="P1020" s="15"/>
      <c r="Q1020" s="15"/>
      <c r="R1020" s="179" t="str">
        <f t="shared" si="44"/>
        <v/>
      </c>
      <c r="S1020" s="179" t="str">
        <f t="shared" si="43"/>
        <v/>
      </c>
    </row>
    <row r="1021" spans="1:19">
      <c r="A1021" s="178" t="str">
        <f t="shared" si="42"/>
        <v/>
      </c>
      <c r="B1021" s="16"/>
      <c r="C1021" s="16"/>
      <c r="D1021" s="16"/>
      <c r="E1021" s="16"/>
      <c r="F1021" s="16"/>
      <c r="G1021" s="16"/>
      <c r="H1021" s="16"/>
      <c r="I1021" s="180"/>
      <c r="J1021" s="16"/>
      <c r="K1021" s="16"/>
      <c r="L1021" s="15"/>
      <c r="M1021" s="15"/>
      <c r="N1021" s="15"/>
      <c r="O1021" s="15"/>
      <c r="P1021" s="15"/>
      <c r="Q1021" s="15"/>
      <c r="R1021" s="179" t="str">
        <f t="shared" si="44"/>
        <v/>
      </c>
      <c r="S1021" s="179" t="str">
        <f t="shared" si="43"/>
        <v/>
      </c>
    </row>
    <row r="1022" spans="1:19">
      <c r="A1022" s="178" t="str">
        <f t="shared" si="42"/>
        <v/>
      </c>
      <c r="B1022" s="16"/>
      <c r="C1022" s="16"/>
      <c r="D1022" s="16"/>
      <c r="E1022" s="16"/>
      <c r="F1022" s="16"/>
      <c r="G1022" s="16"/>
      <c r="H1022" s="16"/>
      <c r="I1022" s="180"/>
      <c r="J1022" s="16"/>
      <c r="K1022" s="16"/>
      <c r="L1022" s="15"/>
      <c r="M1022" s="15"/>
      <c r="N1022" s="15"/>
      <c r="O1022" s="15"/>
      <c r="P1022" s="15"/>
      <c r="Q1022" s="15"/>
      <c r="R1022" s="179" t="str">
        <f t="shared" si="44"/>
        <v/>
      </c>
      <c r="S1022" s="179" t="str">
        <f t="shared" si="43"/>
        <v/>
      </c>
    </row>
    <row r="1023" spans="1:19">
      <c r="A1023" s="178" t="str">
        <f t="shared" si="42"/>
        <v/>
      </c>
      <c r="B1023" s="16"/>
      <c r="C1023" s="16"/>
      <c r="D1023" s="16"/>
      <c r="E1023" s="16"/>
      <c r="F1023" s="16"/>
      <c r="G1023" s="16"/>
      <c r="H1023" s="16"/>
      <c r="I1023" s="180"/>
      <c r="J1023" s="16"/>
      <c r="K1023" s="16"/>
      <c r="L1023" s="15"/>
      <c r="M1023" s="15"/>
      <c r="N1023" s="15"/>
      <c r="O1023" s="15"/>
      <c r="P1023" s="15"/>
      <c r="Q1023" s="15"/>
      <c r="R1023" s="179" t="str">
        <f t="shared" si="44"/>
        <v/>
      </c>
      <c r="S1023" s="179" t="str">
        <f t="shared" si="43"/>
        <v/>
      </c>
    </row>
    <row r="1024" spans="1:19">
      <c r="A1024" s="178" t="str">
        <f t="shared" si="42"/>
        <v/>
      </c>
      <c r="B1024" s="16"/>
      <c r="C1024" s="16"/>
      <c r="D1024" s="16"/>
      <c r="E1024" s="16"/>
      <c r="F1024" s="16"/>
      <c r="G1024" s="16"/>
      <c r="H1024" s="16"/>
      <c r="I1024" s="180"/>
      <c r="J1024" s="16"/>
      <c r="K1024" s="16"/>
      <c r="L1024" s="15"/>
      <c r="M1024" s="15"/>
      <c r="N1024" s="15"/>
      <c r="O1024" s="15"/>
      <c r="P1024" s="15"/>
      <c r="Q1024" s="15"/>
      <c r="R1024" s="179" t="str">
        <f t="shared" si="44"/>
        <v/>
      </c>
      <c r="S1024" s="179" t="str">
        <f t="shared" si="43"/>
        <v/>
      </c>
    </row>
    <row r="1025" spans="1:19">
      <c r="A1025" s="178" t="str">
        <f t="shared" si="42"/>
        <v/>
      </c>
      <c r="B1025" s="16"/>
      <c r="C1025" s="16"/>
      <c r="D1025" s="16"/>
      <c r="E1025" s="16"/>
      <c r="F1025" s="16"/>
      <c r="G1025" s="16"/>
      <c r="H1025" s="16"/>
      <c r="I1025" s="180"/>
      <c r="J1025" s="16"/>
      <c r="K1025" s="16"/>
      <c r="L1025" s="15"/>
      <c r="M1025" s="15"/>
      <c r="N1025" s="15"/>
      <c r="O1025" s="15"/>
      <c r="P1025" s="15"/>
      <c r="Q1025" s="15"/>
      <c r="R1025" s="179" t="str">
        <f t="shared" si="44"/>
        <v/>
      </c>
      <c r="S1025" s="179" t="str">
        <f t="shared" si="43"/>
        <v/>
      </c>
    </row>
    <row r="1026" spans="1:19">
      <c r="A1026" s="178" t="str">
        <f t="shared" si="42"/>
        <v/>
      </c>
      <c r="B1026" s="16"/>
      <c r="C1026" s="16"/>
      <c r="D1026" s="16"/>
      <c r="E1026" s="16"/>
      <c r="F1026" s="16"/>
      <c r="G1026" s="16"/>
      <c r="H1026" s="16"/>
      <c r="I1026" s="180"/>
      <c r="J1026" s="16"/>
      <c r="K1026" s="16"/>
      <c r="L1026" s="15"/>
      <c r="M1026" s="15"/>
      <c r="N1026" s="15"/>
      <c r="O1026" s="15"/>
      <c r="P1026" s="15"/>
      <c r="Q1026" s="15"/>
      <c r="R1026" s="179" t="str">
        <f t="shared" si="44"/>
        <v/>
      </c>
      <c r="S1026" s="179" t="str">
        <f t="shared" si="43"/>
        <v/>
      </c>
    </row>
    <row r="1027" spans="1:19">
      <c r="A1027" s="178" t="str">
        <f t="shared" si="42"/>
        <v/>
      </c>
      <c r="B1027" s="16"/>
      <c r="C1027" s="16"/>
      <c r="D1027" s="16"/>
      <c r="E1027" s="16"/>
      <c r="F1027" s="16"/>
      <c r="G1027" s="16"/>
      <c r="H1027" s="16"/>
      <c r="I1027" s="180"/>
      <c r="J1027" s="16"/>
      <c r="K1027" s="16"/>
      <c r="L1027" s="15"/>
      <c r="M1027" s="15"/>
      <c r="N1027" s="15"/>
      <c r="O1027" s="15"/>
      <c r="P1027" s="15"/>
      <c r="Q1027" s="15"/>
      <c r="R1027" s="179" t="str">
        <f t="shared" si="44"/>
        <v/>
      </c>
      <c r="S1027" s="179" t="str">
        <f t="shared" si="43"/>
        <v/>
      </c>
    </row>
    <row r="1028" spans="1:19">
      <c r="A1028" s="178" t="str">
        <f t="shared" si="42"/>
        <v/>
      </c>
      <c r="B1028" s="16"/>
      <c r="C1028" s="16"/>
      <c r="D1028" s="16"/>
      <c r="E1028" s="16"/>
      <c r="F1028" s="16"/>
      <c r="G1028" s="16"/>
      <c r="H1028" s="16"/>
      <c r="I1028" s="180"/>
      <c r="J1028" s="16"/>
      <c r="K1028" s="16"/>
      <c r="L1028" s="15"/>
      <c r="M1028" s="15"/>
      <c r="N1028" s="15"/>
      <c r="O1028" s="15"/>
      <c r="P1028" s="15"/>
      <c r="Q1028" s="15"/>
      <c r="R1028" s="179" t="str">
        <f t="shared" si="44"/>
        <v/>
      </c>
      <c r="S1028" s="179" t="str">
        <f t="shared" si="43"/>
        <v/>
      </c>
    </row>
    <row r="1029" spans="1:19">
      <c r="A1029" s="178" t="str">
        <f t="shared" si="42"/>
        <v/>
      </c>
      <c r="B1029" s="16"/>
      <c r="C1029" s="16"/>
      <c r="D1029" s="16"/>
      <c r="E1029" s="16"/>
      <c r="F1029" s="16"/>
      <c r="G1029" s="16"/>
      <c r="H1029" s="16"/>
      <c r="I1029" s="180"/>
      <c r="J1029" s="16"/>
      <c r="K1029" s="16"/>
      <c r="L1029" s="15"/>
      <c r="M1029" s="15"/>
      <c r="N1029" s="15"/>
      <c r="O1029" s="15"/>
      <c r="P1029" s="15"/>
      <c r="Q1029" s="15"/>
      <c r="R1029" s="179" t="str">
        <f t="shared" si="44"/>
        <v/>
      </c>
      <c r="S1029" s="179" t="str">
        <f t="shared" si="43"/>
        <v/>
      </c>
    </row>
    <row r="1030" spans="1:19">
      <c r="A1030" s="178" t="str">
        <f t="shared" ref="A1030:A1093" si="45">IF(D1030&lt;&gt;"",ROW()-5,"")</f>
        <v/>
      </c>
      <c r="B1030" s="16"/>
      <c r="C1030" s="16"/>
      <c r="D1030" s="16"/>
      <c r="E1030" s="16"/>
      <c r="F1030" s="16"/>
      <c r="G1030" s="16"/>
      <c r="H1030" s="16"/>
      <c r="I1030" s="180"/>
      <c r="J1030" s="16"/>
      <c r="K1030" s="16"/>
      <c r="L1030" s="15"/>
      <c r="M1030" s="15"/>
      <c r="N1030" s="15"/>
      <c r="O1030" s="15"/>
      <c r="P1030" s="15"/>
      <c r="Q1030" s="15"/>
      <c r="R1030" s="179" t="str">
        <f t="shared" si="44"/>
        <v/>
      </c>
      <c r="S1030" s="179" t="str">
        <f t="shared" ref="S1030:S1093" si="46">IF(D1030="","",SUM(L1030:P1030))</f>
        <v/>
      </c>
    </row>
    <row r="1031" spans="1:19">
      <c r="A1031" s="178" t="str">
        <f t="shared" si="45"/>
        <v/>
      </c>
      <c r="B1031" s="16"/>
      <c r="C1031" s="16"/>
      <c r="D1031" s="16"/>
      <c r="E1031" s="16"/>
      <c r="F1031" s="16"/>
      <c r="G1031" s="16"/>
      <c r="H1031" s="16"/>
      <c r="I1031" s="180"/>
      <c r="J1031" s="16"/>
      <c r="K1031" s="16"/>
      <c r="L1031" s="15"/>
      <c r="M1031" s="15"/>
      <c r="N1031" s="15"/>
      <c r="O1031" s="15"/>
      <c r="P1031" s="15"/>
      <c r="Q1031" s="15"/>
      <c r="R1031" s="179" t="str">
        <f t="shared" si="44"/>
        <v/>
      </c>
      <c r="S1031" s="179" t="str">
        <f t="shared" si="46"/>
        <v/>
      </c>
    </row>
    <row r="1032" spans="1:19">
      <c r="A1032" s="178" t="str">
        <f t="shared" si="45"/>
        <v/>
      </c>
      <c r="B1032" s="16"/>
      <c r="C1032" s="16"/>
      <c r="D1032" s="16"/>
      <c r="E1032" s="16"/>
      <c r="F1032" s="16"/>
      <c r="G1032" s="16"/>
      <c r="H1032" s="16"/>
      <c r="I1032" s="180"/>
      <c r="J1032" s="16"/>
      <c r="K1032" s="16"/>
      <c r="L1032" s="15"/>
      <c r="M1032" s="15"/>
      <c r="N1032" s="15"/>
      <c r="O1032" s="15"/>
      <c r="P1032" s="15"/>
      <c r="Q1032" s="15"/>
      <c r="R1032" s="179" t="str">
        <f t="shared" si="44"/>
        <v/>
      </c>
      <c r="S1032" s="179" t="str">
        <f t="shared" si="46"/>
        <v/>
      </c>
    </row>
    <row r="1033" spans="1:19">
      <c r="A1033" s="178" t="str">
        <f t="shared" si="45"/>
        <v/>
      </c>
      <c r="B1033" s="16"/>
      <c r="C1033" s="16"/>
      <c r="D1033" s="16"/>
      <c r="E1033" s="16"/>
      <c r="F1033" s="16"/>
      <c r="G1033" s="16"/>
      <c r="H1033" s="16"/>
      <c r="I1033" s="180"/>
      <c r="J1033" s="16"/>
      <c r="K1033" s="16"/>
      <c r="L1033" s="15"/>
      <c r="M1033" s="15"/>
      <c r="N1033" s="15"/>
      <c r="O1033" s="15"/>
      <c r="P1033" s="15"/>
      <c r="Q1033" s="15"/>
      <c r="R1033" s="179" t="str">
        <f t="shared" si="44"/>
        <v/>
      </c>
      <c r="S1033" s="179" t="str">
        <f t="shared" si="46"/>
        <v/>
      </c>
    </row>
    <row r="1034" spans="1:19">
      <c r="A1034" s="178" t="str">
        <f t="shared" si="45"/>
        <v/>
      </c>
      <c r="B1034" s="16"/>
      <c r="C1034" s="16"/>
      <c r="D1034" s="16"/>
      <c r="E1034" s="16"/>
      <c r="F1034" s="16"/>
      <c r="G1034" s="16"/>
      <c r="H1034" s="16"/>
      <c r="I1034" s="180"/>
      <c r="J1034" s="16"/>
      <c r="K1034" s="16"/>
      <c r="L1034" s="15"/>
      <c r="M1034" s="15"/>
      <c r="N1034" s="15"/>
      <c r="O1034" s="15"/>
      <c r="P1034" s="15"/>
      <c r="Q1034" s="15"/>
      <c r="R1034" s="179" t="str">
        <f t="shared" si="44"/>
        <v/>
      </c>
      <c r="S1034" s="179" t="str">
        <f t="shared" si="46"/>
        <v/>
      </c>
    </row>
    <row r="1035" spans="1:19">
      <c r="A1035" s="178" t="str">
        <f t="shared" si="45"/>
        <v/>
      </c>
      <c r="B1035" s="16"/>
      <c r="C1035" s="16"/>
      <c r="D1035" s="16"/>
      <c r="E1035" s="16"/>
      <c r="F1035" s="16"/>
      <c r="G1035" s="16"/>
      <c r="H1035" s="16"/>
      <c r="I1035" s="180"/>
      <c r="J1035" s="16"/>
      <c r="K1035" s="16"/>
      <c r="L1035" s="15"/>
      <c r="M1035" s="15"/>
      <c r="N1035" s="15"/>
      <c r="O1035" s="15"/>
      <c r="P1035" s="15"/>
      <c r="Q1035" s="15"/>
      <c r="R1035" s="179" t="str">
        <f t="shared" ref="R1035:R1098" si="47">IF(D1035="","",SUM(J1035:K1035))</f>
        <v/>
      </c>
      <c r="S1035" s="179" t="str">
        <f t="shared" si="46"/>
        <v/>
      </c>
    </row>
    <row r="1036" spans="1:19">
      <c r="A1036" s="178" t="str">
        <f t="shared" si="45"/>
        <v/>
      </c>
      <c r="B1036" s="16"/>
      <c r="C1036" s="16"/>
      <c r="D1036" s="16"/>
      <c r="E1036" s="16"/>
      <c r="F1036" s="16"/>
      <c r="G1036" s="16"/>
      <c r="H1036" s="16"/>
      <c r="I1036" s="180"/>
      <c r="J1036" s="16"/>
      <c r="K1036" s="16"/>
      <c r="L1036" s="15"/>
      <c r="M1036" s="15"/>
      <c r="N1036" s="15"/>
      <c r="O1036" s="15"/>
      <c r="P1036" s="15"/>
      <c r="Q1036" s="15"/>
      <c r="R1036" s="179" t="str">
        <f t="shared" si="47"/>
        <v/>
      </c>
      <c r="S1036" s="179" t="str">
        <f t="shared" si="46"/>
        <v/>
      </c>
    </row>
    <row r="1037" spans="1:19">
      <c r="A1037" s="178" t="str">
        <f t="shared" si="45"/>
        <v/>
      </c>
      <c r="B1037" s="16"/>
      <c r="C1037" s="16"/>
      <c r="D1037" s="16"/>
      <c r="E1037" s="16"/>
      <c r="F1037" s="16"/>
      <c r="G1037" s="16"/>
      <c r="H1037" s="16"/>
      <c r="I1037" s="180"/>
      <c r="J1037" s="16"/>
      <c r="K1037" s="16"/>
      <c r="L1037" s="15"/>
      <c r="M1037" s="15"/>
      <c r="N1037" s="15"/>
      <c r="O1037" s="15"/>
      <c r="P1037" s="15"/>
      <c r="Q1037" s="15"/>
      <c r="R1037" s="179" t="str">
        <f t="shared" si="47"/>
        <v/>
      </c>
      <c r="S1037" s="179" t="str">
        <f t="shared" si="46"/>
        <v/>
      </c>
    </row>
    <row r="1038" spans="1:19">
      <c r="A1038" s="178" t="str">
        <f t="shared" si="45"/>
        <v/>
      </c>
      <c r="B1038" s="16"/>
      <c r="C1038" s="16"/>
      <c r="D1038" s="16"/>
      <c r="E1038" s="16"/>
      <c r="F1038" s="16"/>
      <c r="G1038" s="16"/>
      <c r="H1038" s="16"/>
      <c r="I1038" s="180"/>
      <c r="J1038" s="16"/>
      <c r="K1038" s="16"/>
      <c r="L1038" s="15"/>
      <c r="M1038" s="15"/>
      <c r="N1038" s="15"/>
      <c r="O1038" s="15"/>
      <c r="P1038" s="15"/>
      <c r="Q1038" s="15"/>
      <c r="R1038" s="179" t="str">
        <f t="shared" si="47"/>
        <v/>
      </c>
      <c r="S1038" s="179" t="str">
        <f t="shared" si="46"/>
        <v/>
      </c>
    </row>
    <row r="1039" spans="1:19">
      <c r="A1039" s="178" t="str">
        <f t="shared" si="45"/>
        <v/>
      </c>
      <c r="B1039" s="16"/>
      <c r="C1039" s="16"/>
      <c r="D1039" s="16"/>
      <c r="E1039" s="16"/>
      <c r="F1039" s="16"/>
      <c r="G1039" s="16"/>
      <c r="H1039" s="16"/>
      <c r="I1039" s="180"/>
      <c r="J1039" s="16"/>
      <c r="K1039" s="16"/>
      <c r="L1039" s="15"/>
      <c r="M1039" s="15"/>
      <c r="N1039" s="15"/>
      <c r="O1039" s="15"/>
      <c r="P1039" s="15"/>
      <c r="Q1039" s="15"/>
      <c r="R1039" s="179" t="str">
        <f t="shared" si="47"/>
        <v/>
      </c>
      <c r="S1039" s="179" t="str">
        <f t="shared" si="46"/>
        <v/>
      </c>
    </row>
    <row r="1040" spans="1:19">
      <c r="A1040" s="178" t="str">
        <f t="shared" si="45"/>
        <v/>
      </c>
      <c r="B1040" s="16"/>
      <c r="C1040" s="16"/>
      <c r="D1040" s="16"/>
      <c r="E1040" s="16"/>
      <c r="F1040" s="16"/>
      <c r="G1040" s="16"/>
      <c r="H1040" s="16"/>
      <c r="I1040" s="180"/>
      <c r="J1040" s="16"/>
      <c r="K1040" s="16"/>
      <c r="L1040" s="15"/>
      <c r="M1040" s="15"/>
      <c r="N1040" s="15"/>
      <c r="O1040" s="15"/>
      <c r="P1040" s="15"/>
      <c r="Q1040" s="15"/>
      <c r="R1040" s="179" t="str">
        <f t="shared" si="47"/>
        <v/>
      </c>
      <c r="S1040" s="179" t="str">
        <f t="shared" si="46"/>
        <v/>
      </c>
    </row>
    <row r="1041" spans="1:19">
      <c r="A1041" s="178" t="str">
        <f t="shared" si="45"/>
        <v/>
      </c>
      <c r="B1041" s="16"/>
      <c r="C1041" s="16"/>
      <c r="D1041" s="16"/>
      <c r="E1041" s="16"/>
      <c r="F1041" s="16"/>
      <c r="G1041" s="16"/>
      <c r="H1041" s="16"/>
      <c r="I1041" s="180"/>
      <c r="J1041" s="16"/>
      <c r="K1041" s="16"/>
      <c r="L1041" s="15"/>
      <c r="M1041" s="15"/>
      <c r="N1041" s="15"/>
      <c r="O1041" s="15"/>
      <c r="P1041" s="15"/>
      <c r="Q1041" s="15"/>
      <c r="R1041" s="179" t="str">
        <f t="shared" si="47"/>
        <v/>
      </c>
      <c r="S1041" s="179" t="str">
        <f t="shared" si="46"/>
        <v/>
      </c>
    </row>
    <row r="1042" spans="1:19">
      <c r="A1042" s="178" t="str">
        <f t="shared" si="45"/>
        <v/>
      </c>
      <c r="B1042" s="16"/>
      <c r="C1042" s="16"/>
      <c r="D1042" s="16"/>
      <c r="E1042" s="16"/>
      <c r="F1042" s="16"/>
      <c r="G1042" s="16"/>
      <c r="H1042" s="16"/>
      <c r="I1042" s="180"/>
      <c r="J1042" s="16"/>
      <c r="K1042" s="16"/>
      <c r="L1042" s="15"/>
      <c r="M1042" s="15"/>
      <c r="N1042" s="15"/>
      <c r="O1042" s="15"/>
      <c r="P1042" s="15"/>
      <c r="Q1042" s="15"/>
      <c r="R1042" s="179" t="str">
        <f t="shared" si="47"/>
        <v/>
      </c>
      <c r="S1042" s="179" t="str">
        <f t="shared" si="46"/>
        <v/>
      </c>
    </row>
    <row r="1043" spans="1:19">
      <c r="A1043" s="178" t="str">
        <f t="shared" si="45"/>
        <v/>
      </c>
      <c r="B1043" s="16"/>
      <c r="C1043" s="16"/>
      <c r="D1043" s="16"/>
      <c r="E1043" s="16"/>
      <c r="F1043" s="16"/>
      <c r="G1043" s="16"/>
      <c r="H1043" s="16"/>
      <c r="I1043" s="180"/>
      <c r="J1043" s="16"/>
      <c r="K1043" s="16"/>
      <c r="L1043" s="15"/>
      <c r="M1043" s="15"/>
      <c r="N1043" s="15"/>
      <c r="O1043" s="15"/>
      <c r="P1043" s="15"/>
      <c r="Q1043" s="15"/>
      <c r="R1043" s="179" t="str">
        <f t="shared" si="47"/>
        <v/>
      </c>
      <c r="S1043" s="179" t="str">
        <f t="shared" si="46"/>
        <v/>
      </c>
    </row>
    <row r="1044" spans="1:19">
      <c r="A1044" s="178" t="str">
        <f t="shared" si="45"/>
        <v/>
      </c>
      <c r="B1044" s="16"/>
      <c r="C1044" s="16"/>
      <c r="D1044" s="16"/>
      <c r="E1044" s="16"/>
      <c r="F1044" s="16"/>
      <c r="G1044" s="16"/>
      <c r="H1044" s="16"/>
      <c r="I1044" s="180"/>
      <c r="J1044" s="16"/>
      <c r="K1044" s="16"/>
      <c r="L1044" s="15"/>
      <c r="M1044" s="15"/>
      <c r="N1044" s="15"/>
      <c r="O1044" s="15"/>
      <c r="P1044" s="15"/>
      <c r="Q1044" s="15"/>
      <c r="R1044" s="179" t="str">
        <f t="shared" si="47"/>
        <v/>
      </c>
      <c r="S1044" s="179" t="str">
        <f t="shared" si="46"/>
        <v/>
      </c>
    </row>
    <row r="1045" spans="1:19">
      <c r="A1045" s="178" t="str">
        <f t="shared" si="45"/>
        <v/>
      </c>
      <c r="B1045" s="16"/>
      <c r="C1045" s="16"/>
      <c r="D1045" s="16"/>
      <c r="E1045" s="16"/>
      <c r="F1045" s="16"/>
      <c r="G1045" s="16"/>
      <c r="H1045" s="16"/>
      <c r="I1045" s="180"/>
      <c r="J1045" s="16"/>
      <c r="K1045" s="16"/>
      <c r="L1045" s="15"/>
      <c r="M1045" s="15"/>
      <c r="N1045" s="15"/>
      <c r="O1045" s="15"/>
      <c r="P1045" s="15"/>
      <c r="Q1045" s="15"/>
      <c r="R1045" s="179" t="str">
        <f t="shared" si="47"/>
        <v/>
      </c>
      <c r="S1045" s="179" t="str">
        <f t="shared" si="46"/>
        <v/>
      </c>
    </row>
    <row r="1046" spans="1:19">
      <c r="A1046" s="178" t="str">
        <f t="shared" si="45"/>
        <v/>
      </c>
      <c r="B1046" s="16"/>
      <c r="C1046" s="16"/>
      <c r="D1046" s="16"/>
      <c r="E1046" s="16"/>
      <c r="F1046" s="16"/>
      <c r="G1046" s="16"/>
      <c r="H1046" s="16"/>
      <c r="I1046" s="180"/>
      <c r="J1046" s="16"/>
      <c r="K1046" s="16"/>
      <c r="L1046" s="15"/>
      <c r="M1046" s="15"/>
      <c r="N1046" s="15"/>
      <c r="O1046" s="15"/>
      <c r="P1046" s="15"/>
      <c r="Q1046" s="15"/>
      <c r="R1046" s="179" t="str">
        <f t="shared" si="47"/>
        <v/>
      </c>
      <c r="S1046" s="179" t="str">
        <f t="shared" si="46"/>
        <v/>
      </c>
    </row>
    <row r="1047" spans="1:19">
      <c r="A1047" s="178" t="str">
        <f t="shared" si="45"/>
        <v/>
      </c>
      <c r="B1047" s="16"/>
      <c r="C1047" s="16"/>
      <c r="D1047" s="16"/>
      <c r="E1047" s="16"/>
      <c r="F1047" s="16"/>
      <c r="G1047" s="16"/>
      <c r="H1047" s="16"/>
      <c r="I1047" s="180"/>
      <c r="J1047" s="16"/>
      <c r="K1047" s="16"/>
      <c r="L1047" s="15"/>
      <c r="M1047" s="15"/>
      <c r="N1047" s="15"/>
      <c r="O1047" s="15"/>
      <c r="P1047" s="15"/>
      <c r="Q1047" s="15"/>
      <c r="R1047" s="179" t="str">
        <f t="shared" si="47"/>
        <v/>
      </c>
      <c r="S1047" s="179" t="str">
        <f t="shared" si="46"/>
        <v/>
      </c>
    </row>
    <row r="1048" spans="1:19">
      <c r="A1048" s="178" t="str">
        <f t="shared" si="45"/>
        <v/>
      </c>
      <c r="B1048" s="16"/>
      <c r="C1048" s="16"/>
      <c r="D1048" s="16"/>
      <c r="E1048" s="16"/>
      <c r="F1048" s="16"/>
      <c r="G1048" s="16"/>
      <c r="H1048" s="16"/>
      <c r="I1048" s="180"/>
      <c r="J1048" s="16"/>
      <c r="K1048" s="16"/>
      <c r="L1048" s="15"/>
      <c r="M1048" s="15"/>
      <c r="N1048" s="15"/>
      <c r="O1048" s="15"/>
      <c r="P1048" s="15"/>
      <c r="Q1048" s="15"/>
      <c r="R1048" s="179" t="str">
        <f t="shared" si="47"/>
        <v/>
      </c>
      <c r="S1048" s="179" t="str">
        <f t="shared" si="46"/>
        <v/>
      </c>
    </row>
    <row r="1049" spans="1:19">
      <c r="A1049" s="178" t="str">
        <f t="shared" si="45"/>
        <v/>
      </c>
      <c r="B1049" s="16"/>
      <c r="C1049" s="16"/>
      <c r="D1049" s="16"/>
      <c r="E1049" s="16"/>
      <c r="F1049" s="16"/>
      <c r="G1049" s="16"/>
      <c r="H1049" s="16"/>
      <c r="I1049" s="180"/>
      <c r="J1049" s="16"/>
      <c r="K1049" s="16"/>
      <c r="L1049" s="15"/>
      <c r="M1049" s="15"/>
      <c r="N1049" s="15"/>
      <c r="O1049" s="15"/>
      <c r="P1049" s="15"/>
      <c r="Q1049" s="15"/>
      <c r="R1049" s="179" t="str">
        <f t="shared" si="47"/>
        <v/>
      </c>
      <c r="S1049" s="179" t="str">
        <f t="shared" si="46"/>
        <v/>
      </c>
    </row>
    <row r="1050" spans="1:19">
      <c r="A1050" s="178" t="str">
        <f t="shared" si="45"/>
        <v/>
      </c>
      <c r="B1050" s="16"/>
      <c r="C1050" s="16"/>
      <c r="D1050" s="16"/>
      <c r="E1050" s="16"/>
      <c r="F1050" s="16"/>
      <c r="G1050" s="16"/>
      <c r="H1050" s="16"/>
      <c r="I1050" s="180"/>
      <c r="J1050" s="16"/>
      <c r="K1050" s="16"/>
      <c r="L1050" s="15"/>
      <c r="M1050" s="15"/>
      <c r="N1050" s="15"/>
      <c r="O1050" s="15"/>
      <c r="P1050" s="15"/>
      <c r="Q1050" s="15"/>
      <c r="R1050" s="179" t="str">
        <f t="shared" si="47"/>
        <v/>
      </c>
      <c r="S1050" s="179" t="str">
        <f t="shared" si="46"/>
        <v/>
      </c>
    </row>
    <row r="1051" spans="1:19">
      <c r="A1051" s="178" t="str">
        <f t="shared" si="45"/>
        <v/>
      </c>
      <c r="B1051" s="16"/>
      <c r="C1051" s="16"/>
      <c r="D1051" s="16"/>
      <c r="E1051" s="16"/>
      <c r="F1051" s="16"/>
      <c r="G1051" s="16"/>
      <c r="H1051" s="16"/>
      <c r="I1051" s="180"/>
      <c r="J1051" s="16"/>
      <c r="K1051" s="16"/>
      <c r="L1051" s="15"/>
      <c r="M1051" s="15"/>
      <c r="N1051" s="15"/>
      <c r="O1051" s="15"/>
      <c r="P1051" s="15"/>
      <c r="Q1051" s="15"/>
      <c r="R1051" s="179" t="str">
        <f t="shared" si="47"/>
        <v/>
      </c>
      <c r="S1051" s="179" t="str">
        <f t="shared" si="46"/>
        <v/>
      </c>
    </row>
    <row r="1052" spans="1:19">
      <c r="A1052" s="178" t="str">
        <f t="shared" si="45"/>
        <v/>
      </c>
      <c r="B1052" s="16"/>
      <c r="C1052" s="16"/>
      <c r="D1052" s="16"/>
      <c r="E1052" s="16"/>
      <c r="F1052" s="16"/>
      <c r="G1052" s="16"/>
      <c r="H1052" s="16"/>
      <c r="I1052" s="180"/>
      <c r="J1052" s="16"/>
      <c r="K1052" s="16"/>
      <c r="L1052" s="15"/>
      <c r="M1052" s="15"/>
      <c r="N1052" s="15"/>
      <c r="O1052" s="15"/>
      <c r="P1052" s="15"/>
      <c r="Q1052" s="15"/>
      <c r="R1052" s="179" t="str">
        <f t="shared" si="47"/>
        <v/>
      </c>
      <c r="S1052" s="179" t="str">
        <f t="shared" si="46"/>
        <v/>
      </c>
    </row>
    <row r="1053" spans="1:19">
      <c r="A1053" s="178" t="str">
        <f t="shared" si="45"/>
        <v/>
      </c>
      <c r="B1053" s="16"/>
      <c r="C1053" s="16"/>
      <c r="D1053" s="16"/>
      <c r="E1053" s="16"/>
      <c r="F1053" s="16"/>
      <c r="G1053" s="16"/>
      <c r="H1053" s="16"/>
      <c r="I1053" s="180"/>
      <c r="J1053" s="16"/>
      <c r="K1053" s="16"/>
      <c r="L1053" s="15"/>
      <c r="M1053" s="15"/>
      <c r="N1053" s="15"/>
      <c r="O1053" s="15"/>
      <c r="P1053" s="15"/>
      <c r="Q1053" s="15"/>
      <c r="R1053" s="179" t="str">
        <f t="shared" si="47"/>
        <v/>
      </c>
      <c r="S1053" s="179" t="str">
        <f t="shared" si="46"/>
        <v/>
      </c>
    </row>
    <row r="1054" spans="1:19">
      <c r="A1054" s="178" t="str">
        <f t="shared" si="45"/>
        <v/>
      </c>
      <c r="B1054" s="16"/>
      <c r="C1054" s="16"/>
      <c r="D1054" s="16"/>
      <c r="E1054" s="16"/>
      <c r="F1054" s="16"/>
      <c r="G1054" s="16"/>
      <c r="H1054" s="16"/>
      <c r="I1054" s="180"/>
      <c r="J1054" s="16"/>
      <c r="K1054" s="16"/>
      <c r="L1054" s="15"/>
      <c r="M1054" s="15"/>
      <c r="N1054" s="15"/>
      <c r="O1054" s="15"/>
      <c r="P1054" s="15"/>
      <c r="Q1054" s="15"/>
      <c r="R1054" s="179" t="str">
        <f t="shared" si="47"/>
        <v/>
      </c>
      <c r="S1054" s="179" t="str">
        <f t="shared" si="46"/>
        <v/>
      </c>
    </row>
    <row r="1055" spans="1:19">
      <c r="A1055" s="178" t="str">
        <f t="shared" si="45"/>
        <v/>
      </c>
      <c r="B1055" s="16"/>
      <c r="C1055" s="16"/>
      <c r="D1055" s="16"/>
      <c r="E1055" s="16"/>
      <c r="F1055" s="16"/>
      <c r="G1055" s="16"/>
      <c r="H1055" s="16"/>
      <c r="I1055" s="180"/>
      <c r="J1055" s="16"/>
      <c r="K1055" s="16"/>
      <c r="L1055" s="15"/>
      <c r="M1055" s="15"/>
      <c r="N1055" s="15"/>
      <c r="O1055" s="15"/>
      <c r="P1055" s="15"/>
      <c r="Q1055" s="15"/>
      <c r="R1055" s="179" t="str">
        <f t="shared" si="47"/>
        <v/>
      </c>
      <c r="S1055" s="179" t="str">
        <f t="shared" si="46"/>
        <v/>
      </c>
    </row>
    <row r="1056" spans="1:19">
      <c r="A1056" s="178" t="str">
        <f t="shared" si="45"/>
        <v/>
      </c>
      <c r="B1056" s="16"/>
      <c r="C1056" s="16"/>
      <c r="D1056" s="16"/>
      <c r="E1056" s="16"/>
      <c r="F1056" s="16"/>
      <c r="G1056" s="16"/>
      <c r="H1056" s="16"/>
      <c r="I1056" s="180"/>
      <c r="J1056" s="16"/>
      <c r="K1056" s="16"/>
      <c r="L1056" s="15"/>
      <c r="M1056" s="15"/>
      <c r="N1056" s="15"/>
      <c r="O1056" s="15"/>
      <c r="P1056" s="15"/>
      <c r="Q1056" s="15"/>
      <c r="R1056" s="179" t="str">
        <f t="shared" si="47"/>
        <v/>
      </c>
      <c r="S1056" s="179" t="str">
        <f t="shared" si="46"/>
        <v/>
      </c>
    </row>
    <row r="1057" spans="1:19">
      <c r="A1057" s="178" t="str">
        <f t="shared" si="45"/>
        <v/>
      </c>
      <c r="B1057" s="16"/>
      <c r="C1057" s="16"/>
      <c r="D1057" s="16"/>
      <c r="E1057" s="16"/>
      <c r="F1057" s="16"/>
      <c r="G1057" s="16"/>
      <c r="H1057" s="16"/>
      <c r="I1057" s="180"/>
      <c r="J1057" s="16"/>
      <c r="K1057" s="16"/>
      <c r="L1057" s="15"/>
      <c r="M1057" s="15"/>
      <c r="N1057" s="15"/>
      <c r="O1057" s="15"/>
      <c r="P1057" s="15"/>
      <c r="Q1057" s="15"/>
      <c r="R1057" s="179" t="str">
        <f t="shared" si="47"/>
        <v/>
      </c>
      <c r="S1057" s="179" t="str">
        <f t="shared" si="46"/>
        <v/>
      </c>
    </row>
    <row r="1058" spans="1:19">
      <c r="A1058" s="178" t="str">
        <f t="shared" si="45"/>
        <v/>
      </c>
      <c r="B1058" s="16"/>
      <c r="C1058" s="16"/>
      <c r="D1058" s="16"/>
      <c r="E1058" s="16"/>
      <c r="F1058" s="16"/>
      <c r="G1058" s="16"/>
      <c r="H1058" s="16"/>
      <c r="I1058" s="180"/>
      <c r="J1058" s="16"/>
      <c r="K1058" s="16"/>
      <c r="L1058" s="15"/>
      <c r="M1058" s="15"/>
      <c r="N1058" s="15"/>
      <c r="O1058" s="15"/>
      <c r="P1058" s="15"/>
      <c r="Q1058" s="15"/>
      <c r="R1058" s="179" t="str">
        <f t="shared" si="47"/>
        <v/>
      </c>
      <c r="S1058" s="179" t="str">
        <f t="shared" si="46"/>
        <v/>
      </c>
    </row>
    <row r="1059" spans="1:19">
      <c r="A1059" s="178" t="str">
        <f t="shared" si="45"/>
        <v/>
      </c>
      <c r="B1059" s="16"/>
      <c r="C1059" s="16"/>
      <c r="D1059" s="16"/>
      <c r="E1059" s="16"/>
      <c r="F1059" s="16"/>
      <c r="G1059" s="16"/>
      <c r="H1059" s="16"/>
      <c r="I1059" s="180"/>
      <c r="J1059" s="16"/>
      <c r="K1059" s="16"/>
      <c r="L1059" s="15"/>
      <c r="M1059" s="15"/>
      <c r="N1059" s="15"/>
      <c r="O1059" s="15"/>
      <c r="P1059" s="15"/>
      <c r="Q1059" s="15"/>
      <c r="R1059" s="179" t="str">
        <f t="shared" si="47"/>
        <v/>
      </c>
      <c r="S1059" s="179" t="str">
        <f t="shared" si="46"/>
        <v/>
      </c>
    </row>
    <row r="1060" spans="1:19">
      <c r="A1060" s="178" t="str">
        <f t="shared" si="45"/>
        <v/>
      </c>
      <c r="B1060" s="16"/>
      <c r="C1060" s="16"/>
      <c r="D1060" s="16"/>
      <c r="E1060" s="16"/>
      <c r="F1060" s="16"/>
      <c r="G1060" s="16"/>
      <c r="H1060" s="16"/>
      <c r="I1060" s="180"/>
      <c r="J1060" s="16"/>
      <c r="K1060" s="16"/>
      <c r="L1060" s="15"/>
      <c r="M1060" s="15"/>
      <c r="N1060" s="15"/>
      <c r="O1060" s="15"/>
      <c r="P1060" s="15"/>
      <c r="Q1060" s="15"/>
      <c r="R1060" s="179" t="str">
        <f t="shared" si="47"/>
        <v/>
      </c>
      <c r="S1060" s="179" t="str">
        <f t="shared" si="46"/>
        <v/>
      </c>
    </row>
    <row r="1061" spans="1:19">
      <c r="A1061" s="178" t="str">
        <f t="shared" si="45"/>
        <v/>
      </c>
      <c r="B1061" s="16"/>
      <c r="C1061" s="16"/>
      <c r="D1061" s="16"/>
      <c r="E1061" s="16"/>
      <c r="F1061" s="16"/>
      <c r="G1061" s="16"/>
      <c r="H1061" s="16"/>
      <c r="I1061" s="180"/>
      <c r="J1061" s="16"/>
      <c r="K1061" s="16"/>
      <c r="L1061" s="15"/>
      <c r="M1061" s="15"/>
      <c r="N1061" s="15"/>
      <c r="O1061" s="15"/>
      <c r="P1061" s="15"/>
      <c r="Q1061" s="15"/>
      <c r="R1061" s="179" t="str">
        <f t="shared" si="47"/>
        <v/>
      </c>
      <c r="S1061" s="179" t="str">
        <f t="shared" si="46"/>
        <v/>
      </c>
    </row>
    <row r="1062" spans="1:19">
      <c r="A1062" s="178" t="str">
        <f t="shared" si="45"/>
        <v/>
      </c>
      <c r="B1062" s="16"/>
      <c r="C1062" s="16"/>
      <c r="D1062" s="16"/>
      <c r="E1062" s="16"/>
      <c r="F1062" s="16"/>
      <c r="G1062" s="16"/>
      <c r="H1062" s="16"/>
      <c r="I1062" s="180"/>
      <c r="J1062" s="16"/>
      <c r="K1062" s="16"/>
      <c r="L1062" s="15"/>
      <c r="M1062" s="15"/>
      <c r="N1062" s="15"/>
      <c r="O1062" s="15"/>
      <c r="P1062" s="15"/>
      <c r="Q1062" s="15"/>
      <c r="R1062" s="179" t="str">
        <f t="shared" si="47"/>
        <v/>
      </c>
      <c r="S1062" s="179" t="str">
        <f t="shared" si="46"/>
        <v/>
      </c>
    </row>
    <row r="1063" spans="1:19">
      <c r="A1063" s="178" t="str">
        <f t="shared" si="45"/>
        <v/>
      </c>
      <c r="B1063" s="16"/>
      <c r="C1063" s="16"/>
      <c r="D1063" s="16"/>
      <c r="E1063" s="16"/>
      <c r="F1063" s="16"/>
      <c r="G1063" s="16"/>
      <c r="H1063" s="16"/>
      <c r="I1063" s="180"/>
      <c r="J1063" s="16"/>
      <c r="K1063" s="16"/>
      <c r="L1063" s="15"/>
      <c r="M1063" s="15"/>
      <c r="N1063" s="15"/>
      <c r="O1063" s="15"/>
      <c r="P1063" s="15"/>
      <c r="Q1063" s="15"/>
      <c r="R1063" s="179" t="str">
        <f t="shared" si="47"/>
        <v/>
      </c>
      <c r="S1063" s="179" t="str">
        <f t="shared" si="46"/>
        <v/>
      </c>
    </row>
    <row r="1064" spans="1:19">
      <c r="A1064" s="178" t="str">
        <f t="shared" si="45"/>
        <v/>
      </c>
      <c r="B1064" s="16"/>
      <c r="C1064" s="16"/>
      <c r="D1064" s="16"/>
      <c r="E1064" s="16"/>
      <c r="F1064" s="16"/>
      <c r="G1064" s="16"/>
      <c r="H1064" s="16"/>
      <c r="I1064" s="180"/>
      <c r="J1064" s="16"/>
      <c r="K1064" s="16"/>
      <c r="L1064" s="15"/>
      <c r="M1064" s="15"/>
      <c r="N1064" s="15"/>
      <c r="O1064" s="15"/>
      <c r="P1064" s="15"/>
      <c r="Q1064" s="15"/>
      <c r="R1064" s="179" t="str">
        <f t="shared" si="47"/>
        <v/>
      </c>
      <c r="S1064" s="179" t="str">
        <f t="shared" si="46"/>
        <v/>
      </c>
    </row>
    <row r="1065" spans="1:19">
      <c r="A1065" s="178" t="str">
        <f t="shared" si="45"/>
        <v/>
      </c>
      <c r="B1065" s="16"/>
      <c r="C1065" s="16"/>
      <c r="D1065" s="16"/>
      <c r="E1065" s="16"/>
      <c r="F1065" s="16"/>
      <c r="G1065" s="16"/>
      <c r="H1065" s="16"/>
      <c r="I1065" s="180"/>
      <c r="J1065" s="16"/>
      <c r="K1065" s="16"/>
      <c r="L1065" s="15"/>
      <c r="M1065" s="15"/>
      <c r="N1065" s="15"/>
      <c r="O1065" s="15"/>
      <c r="P1065" s="15"/>
      <c r="Q1065" s="15"/>
      <c r="R1065" s="179" t="str">
        <f t="shared" si="47"/>
        <v/>
      </c>
      <c r="S1065" s="179" t="str">
        <f t="shared" si="46"/>
        <v/>
      </c>
    </row>
    <row r="1066" spans="1:19">
      <c r="A1066" s="178" t="str">
        <f t="shared" si="45"/>
        <v/>
      </c>
      <c r="B1066" s="16"/>
      <c r="C1066" s="16"/>
      <c r="D1066" s="16"/>
      <c r="E1066" s="16"/>
      <c r="F1066" s="16"/>
      <c r="G1066" s="16"/>
      <c r="H1066" s="16"/>
      <c r="I1066" s="180"/>
      <c r="J1066" s="16"/>
      <c r="K1066" s="16"/>
      <c r="L1066" s="15"/>
      <c r="M1066" s="15"/>
      <c r="N1066" s="15"/>
      <c r="O1066" s="15"/>
      <c r="P1066" s="15"/>
      <c r="Q1066" s="15"/>
      <c r="R1066" s="179" t="str">
        <f t="shared" si="47"/>
        <v/>
      </c>
      <c r="S1066" s="179" t="str">
        <f t="shared" si="46"/>
        <v/>
      </c>
    </row>
    <row r="1067" spans="1:19">
      <c r="A1067" s="178" t="str">
        <f t="shared" si="45"/>
        <v/>
      </c>
      <c r="B1067" s="16"/>
      <c r="C1067" s="16"/>
      <c r="D1067" s="16"/>
      <c r="E1067" s="16"/>
      <c r="F1067" s="16"/>
      <c r="G1067" s="16"/>
      <c r="H1067" s="16"/>
      <c r="I1067" s="180"/>
      <c r="J1067" s="16"/>
      <c r="K1067" s="16"/>
      <c r="L1067" s="15"/>
      <c r="M1067" s="15"/>
      <c r="N1067" s="15"/>
      <c r="O1067" s="15"/>
      <c r="P1067" s="15"/>
      <c r="Q1067" s="15"/>
      <c r="R1067" s="179" t="str">
        <f t="shared" si="47"/>
        <v/>
      </c>
      <c r="S1067" s="179" t="str">
        <f t="shared" si="46"/>
        <v/>
      </c>
    </row>
    <row r="1068" spans="1:19">
      <c r="A1068" s="178" t="str">
        <f t="shared" si="45"/>
        <v/>
      </c>
      <c r="B1068" s="16"/>
      <c r="C1068" s="16"/>
      <c r="D1068" s="16"/>
      <c r="E1068" s="16"/>
      <c r="F1068" s="16"/>
      <c r="G1068" s="16"/>
      <c r="H1068" s="16"/>
      <c r="I1068" s="180"/>
      <c r="J1068" s="16"/>
      <c r="K1068" s="16"/>
      <c r="L1068" s="15"/>
      <c r="M1068" s="15"/>
      <c r="N1068" s="15"/>
      <c r="O1068" s="15"/>
      <c r="P1068" s="15"/>
      <c r="Q1068" s="15"/>
      <c r="R1068" s="179" t="str">
        <f t="shared" si="47"/>
        <v/>
      </c>
      <c r="S1068" s="179" t="str">
        <f t="shared" si="46"/>
        <v/>
      </c>
    </row>
    <row r="1069" spans="1:19">
      <c r="A1069" s="178" t="str">
        <f t="shared" si="45"/>
        <v/>
      </c>
      <c r="B1069" s="16"/>
      <c r="C1069" s="16"/>
      <c r="D1069" s="16"/>
      <c r="E1069" s="16"/>
      <c r="F1069" s="16"/>
      <c r="G1069" s="16"/>
      <c r="H1069" s="16"/>
      <c r="I1069" s="180"/>
      <c r="J1069" s="16"/>
      <c r="K1069" s="16"/>
      <c r="L1069" s="15"/>
      <c r="M1069" s="15"/>
      <c r="N1069" s="15"/>
      <c r="O1069" s="15"/>
      <c r="P1069" s="15"/>
      <c r="Q1069" s="15"/>
      <c r="R1069" s="179" t="str">
        <f t="shared" si="47"/>
        <v/>
      </c>
      <c r="S1069" s="179" t="str">
        <f t="shared" si="46"/>
        <v/>
      </c>
    </row>
    <row r="1070" spans="1:19">
      <c r="A1070" s="178" t="str">
        <f t="shared" si="45"/>
        <v/>
      </c>
      <c r="B1070" s="16"/>
      <c r="C1070" s="16"/>
      <c r="D1070" s="16"/>
      <c r="E1070" s="16"/>
      <c r="F1070" s="16"/>
      <c r="G1070" s="16"/>
      <c r="H1070" s="16"/>
      <c r="I1070" s="180"/>
      <c r="J1070" s="16"/>
      <c r="K1070" s="16"/>
      <c r="L1070" s="15"/>
      <c r="M1070" s="15"/>
      <c r="N1070" s="15"/>
      <c r="O1070" s="15"/>
      <c r="P1070" s="15"/>
      <c r="Q1070" s="15"/>
      <c r="R1070" s="179" t="str">
        <f t="shared" si="47"/>
        <v/>
      </c>
      <c r="S1070" s="179" t="str">
        <f t="shared" si="46"/>
        <v/>
      </c>
    </row>
    <row r="1071" spans="1:19">
      <c r="A1071" s="178" t="str">
        <f t="shared" si="45"/>
        <v/>
      </c>
      <c r="B1071" s="16"/>
      <c r="C1071" s="16"/>
      <c r="D1071" s="16"/>
      <c r="E1071" s="16"/>
      <c r="F1071" s="16"/>
      <c r="G1071" s="16"/>
      <c r="H1071" s="16"/>
      <c r="I1071" s="180"/>
      <c r="J1071" s="16"/>
      <c r="K1071" s="16"/>
      <c r="L1071" s="15"/>
      <c r="M1071" s="15"/>
      <c r="N1071" s="15"/>
      <c r="O1071" s="15"/>
      <c r="P1071" s="15"/>
      <c r="Q1071" s="15"/>
      <c r="R1071" s="179" t="str">
        <f t="shared" si="47"/>
        <v/>
      </c>
      <c r="S1071" s="179" t="str">
        <f t="shared" si="46"/>
        <v/>
      </c>
    </row>
    <row r="1072" spans="1:19">
      <c r="A1072" s="178" t="str">
        <f t="shared" si="45"/>
        <v/>
      </c>
      <c r="B1072" s="16"/>
      <c r="C1072" s="16"/>
      <c r="D1072" s="16"/>
      <c r="E1072" s="16"/>
      <c r="F1072" s="16"/>
      <c r="G1072" s="16"/>
      <c r="H1072" s="16"/>
      <c r="I1072" s="180"/>
      <c r="J1072" s="16"/>
      <c r="K1072" s="16"/>
      <c r="L1072" s="15"/>
      <c r="M1072" s="15"/>
      <c r="N1072" s="15"/>
      <c r="O1072" s="15"/>
      <c r="P1072" s="15"/>
      <c r="Q1072" s="15"/>
      <c r="R1072" s="179" t="str">
        <f t="shared" si="47"/>
        <v/>
      </c>
      <c r="S1072" s="179" t="str">
        <f t="shared" si="46"/>
        <v/>
      </c>
    </row>
    <row r="1073" spans="1:19">
      <c r="A1073" s="178" t="str">
        <f t="shared" si="45"/>
        <v/>
      </c>
      <c r="B1073" s="16"/>
      <c r="C1073" s="16"/>
      <c r="D1073" s="16"/>
      <c r="E1073" s="16"/>
      <c r="F1073" s="16"/>
      <c r="G1073" s="16"/>
      <c r="H1073" s="16"/>
      <c r="I1073" s="180"/>
      <c r="J1073" s="16"/>
      <c r="K1073" s="16"/>
      <c r="L1073" s="15"/>
      <c r="M1073" s="15"/>
      <c r="N1073" s="15"/>
      <c r="O1073" s="15"/>
      <c r="P1073" s="15"/>
      <c r="Q1073" s="15"/>
      <c r="R1073" s="179" t="str">
        <f t="shared" si="47"/>
        <v/>
      </c>
      <c r="S1073" s="179" t="str">
        <f t="shared" si="46"/>
        <v/>
      </c>
    </row>
    <row r="1074" spans="1:19">
      <c r="A1074" s="178" t="str">
        <f t="shared" si="45"/>
        <v/>
      </c>
      <c r="B1074" s="16"/>
      <c r="C1074" s="16"/>
      <c r="D1074" s="16"/>
      <c r="E1074" s="16"/>
      <c r="F1074" s="16"/>
      <c r="G1074" s="16"/>
      <c r="H1074" s="16"/>
      <c r="I1074" s="180"/>
      <c r="J1074" s="16"/>
      <c r="K1074" s="16"/>
      <c r="L1074" s="15"/>
      <c r="M1074" s="15"/>
      <c r="N1074" s="15"/>
      <c r="O1074" s="15"/>
      <c r="P1074" s="15"/>
      <c r="Q1074" s="15"/>
      <c r="R1074" s="179" t="str">
        <f t="shared" si="47"/>
        <v/>
      </c>
      <c r="S1074" s="179" t="str">
        <f t="shared" si="46"/>
        <v/>
      </c>
    </row>
    <row r="1075" spans="1:19">
      <c r="A1075" s="178" t="str">
        <f t="shared" si="45"/>
        <v/>
      </c>
      <c r="B1075" s="16"/>
      <c r="C1075" s="16"/>
      <c r="D1075" s="16"/>
      <c r="E1075" s="16"/>
      <c r="F1075" s="16"/>
      <c r="G1075" s="16"/>
      <c r="H1075" s="16"/>
      <c r="I1075" s="180"/>
      <c r="J1075" s="16"/>
      <c r="K1075" s="16"/>
      <c r="L1075" s="15"/>
      <c r="M1075" s="15"/>
      <c r="N1075" s="15"/>
      <c r="O1075" s="15"/>
      <c r="P1075" s="15"/>
      <c r="Q1075" s="15"/>
      <c r="R1075" s="179" t="str">
        <f t="shared" si="47"/>
        <v/>
      </c>
      <c r="S1075" s="179" t="str">
        <f t="shared" si="46"/>
        <v/>
      </c>
    </row>
    <row r="1076" spans="1:19">
      <c r="A1076" s="178" t="str">
        <f t="shared" si="45"/>
        <v/>
      </c>
      <c r="B1076" s="16"/>
      <c r="C1076" s="16"/>
      <c r="D1076" s="16"/>
      <c r="E1076" s="16"/>
      <c r="F1076" s="16"/>
      <c r="G1076" s="16"/>
      <c r="H1076" s="16"/>
      <c r="I1076" s="180"/>
      <c r="J1076" s="16"/>
      <c r="K1076" s="16"/>
      <c r="L1076" s="15"/>
      <c r="M1076" s="15"/>
      <c r="N1076" s="15"/>
      <c r="O1076" s="15"/>
      <c r="P1076" s="15"/>
      <c r="Q1076" s="15"/>
      <c r="R1076" s="179" t="str">
        <f t="shared" si="47"/>
        <v/>
      </c>
      <c r="S1076" s="179" t="str">
        <f t="shared" si="46"/>
        <v/>
      </c>
    </row>
    <row r="1077" spans="1:19">
      <c r="A1077" s="178" t="str">
        <f t="shared" si="45"/>
        <v/>
      </c>
      <c r="B1077" s="16"/>
      <c r="C1077" s="16"/>
      <c r="D1077" s="16"/>
      <c r="E1077" s="16"/>
      <c r="F1077" s="16"/>
      <c r="G1077" s="16"/>
      <c r="H1077" s="16"/>
      <c r="I1077" s="180"/>
      <c r="J1077" s="16"/>
      <c r="K1077" s="16"/>
      <c r="L1077" s="15"/>
      <c r="M1077" s="15"/>
      <c r="N1077" s="15"/>
      <c r="O1077" s="15"/>
      <c r="P1077" s="15"/>
      <c r="Q1077" s="15"/>
      <c r="R1077" s="179" t="str">
        <f t="shared" si="47"/>
        <v/>
      </c>
      <c r="S1077" s="179" t="str">
        <f t="shared" si="46"/>
        <v/>
      </c>
    </row>
    <row r="1078" spans="1:19">
      <c r="A1078" s="178" t="str">
        <f t="shared" si="45"/>
        <v/>
      </c>
      <c r="B1078" s="16"/>
      <c r="C1078" s="16"/>
      <c r="D1078" s="16"/>
      <c r="E1078" s="16"/>
      <c r="F1078" s="16"/>
      <c r="G1078" s="16"/>
      <c r="H1078" s="16"/>
      <c r="I1078" s="180"/>
      <c r="J1078" s="16"/>
      <c r="K1078" s="16"/>
      <c r="L1078" s="15"/>
      <c r="M1078" s="15"/>
      <c r="N1078" s="15"/>
      <c r="O1078" s="15"/>
      <c r="P1078" s="15"/>
      <c r="Q1078" s="15"/>
      <c r="R1078" s="179" t="str">
        <f t="shared" si="47"/>
        <v/>
      </c>
      <c r="S1078" s="179" t="str">
        <f t="shared" si="46"/>
        <v/>
      </c>
    </row>
    <row r="1079" spans="1:19">
      <c r="A1079" s="178" t="str">
        <f t="shared" si="45"/>
        <v/>
      </c>
      <c r="B1079" s="16"/>
      <c r="C1079" s="16"/>
      <c r="D1079" s="16"/>
      <c r="E1079" s="16"/>
      <c r="F1079" s="16"/>
      <c r="G1079" s="16"/>
      <c r="H1079" s="16"/>
      <c r="I1079" s="180"/>
      <c r="J1079" s="16"/>
      <c r="K1079" s="16"/>
      <c r="L1079" s="15"/>
      <c r="M1079" s="15"/>
      <c r="N1079" s="15"/>
      <c r="O1079" s="15"/>
      <c r="P1079" s="15"/>
      <c r="Q1079" s="15"/>
      <c r="R1079" s="179" t="str">
        <f t="shared" si="47"/>
        <v/>
      </c>
      <c r="S1079" s="179" t="str">
        <f t="shared" si="46"/>
        <v/>
      </c>
    </row>
    <row r="1080" spans="1:19">
      <c r="A1080" s="178" t="str">
        <f t="shared" si="45"/>
        <v/>
      </c>
      <c r="B1080" s="16"/>
      <c r="C1080" s="16"/>
      <c r="D1080" s="16"/>
      <c r="E1080" s="16"/>
      <c r="F1080" s="16"/>
      <c r="G1080" s="16"/>
      <c r="H1080" s="16"/>
      <c r="I1080" s="180"/>
      <c r="J1080" s="16"/>
      <c r="K1080" s="16"/>
      <c r="L1080" s="15"/>
      <c r="M1080" s="15"/>
      <c r="N1080" s="15"/>
      <c r="O1080" s="15"/>
      <c r="P1080" s="15"/>
      <c r="Q1080" s="15"/>
      <c r="R1080" s="179" t="str">
        <f t="shared" si="47"/>
        <v/>
      </c>
      <c r="S1080" s="179" t="str">
        <f t="shared" si="46"/>
        <v/>
      </c>
    </row>
    <row r="1081" spans="1:19">
      <c r="A1081" s="178" t="str">
        <f t="shared" si="45"/>
        <v/>
      </c>
      <c r="B1081" s="16"/>
      <c r="C1081" s="16"/>
      <c r="D1081" s="16"/>
      <c r="E1081" s="16"/>
      <c r="F1081" s="16"/>
      <c r="G1081" s="16"/>
      <c r="H1081" s="16"/>
      <c r="I1081" s="180"/>
      <c r="J1081" s="16"/>
      <c r="K1081" s="16"/>
      <c r="L1081" s="15"/>
      <c r="M1081" s="15"/>
      <c r="N1081" s="15"/>
      <c r="O1081" s="15"/>
      <c r="P1081" s="15"/>
      <c r="Q1081" s="15"/>
      <c r="R1081" s="179" t="str">
        <f t="shared" si="47"/>
        <v/>
      </c>
      <c r="S1081" s="179" t="str">
        <f t="shared" si="46"/>
        <v/>
      </c>
    </row>
    <row r="1082" spans="1:19">
      <c r="A1082" s="178" t="str">
        <f t="shared" si="45"/>
        <v/>
      </c>
      <c r="B1082" s="16"/>
      <c r="C1082" s="16"/>
      <c r="D1082" s="16"/>
      <c r="E1082" s="16"/>
      <c r="F1082" s="16"/>
      <c r="G1082" s="16"/>
      <c r="H1082" s="16"/>
      <c r="I1082" s="180"/>
      <c r="J1082" s="16"/>
      <c r="K1082" s="16"/>
      <c r="L1082" s="15"/>
      <c r="M1082" s="15"/>
      <c r="N1082" s="15"/>
      <c r="O1082" s="15"/>
      <c r="P1082" s="15"/>
      <c r="Q1082" s="15"/>
      <c r="R1082" s="179" t="str">
        <f t="shared" si="47"/>
        <v/>
      </c>
      <c r="S1082" s="179" t="str">
        <f t="shared" si="46"/>
        <v/>
      </c>
    </row>
    <row r="1083" spans="1:19">
      <c r="A1083" s="178" t="str">
        <f t="shared" si="45"/>
        <v/>
      </c>
      <c r="B1083" s="16"/>
      <c r="C1083" s="16"/>
      <c r="D1083" s="16"/>
      <c r="E1083" s="16"/>
      <c r="F1083" s="16"/>
      <c r="G1083" s="16"/>
      <c r="H1083" s="16"/>
      <c r="I1083" s="180"/>
      <c r="J1083" s="16"/>
      <c r="K1083" s="16"/>
      <c r="L1083" s="15"/>
      <c r="M1083" s="15"/>
      <c r="N1083" s="15"/>
      <c r="O1083" s="15"/>
      <c r="P1083" s="15"/>
      <c r="Q1083" s="15"/>
      <c r="R1083" s="179" t="str">
        <f t="shared" si="47"/>
        <v/>
      </c>
      <c r="S1083" s="179" t="str">
        <f t="shared" si="46"/>
        <v/>
      </c>
    </row>
    <row r="1084" spans="1:19">
      <c r="A1084" s="178" t="str">
        <f t="shared" si="45"/>
        <v/>
      </c>
      <c r="B1084" s="16"/>
      <c r="C1084" s="16"/>
      <c r="D1084" s="16"/>
      <c r="E1084" s="16"/>
      <c r="F1084" s="16"/>
      <c r="G1084" s="16"/>
      <c r="H1084" s="16"/>
      <c r="I1084" s="180"/>
      <c r="J1084" s="16"/>
      <c r="K1084" s="16"/>
      <c r="L1084" s="15"/>
      <c r="M1084" s="15"/>
      <c r="N1084" s="15"/>
      <c r="O1084" s="15"/>
      <c r="P1084" s="15"/>
      <c r="Q1084" s="15"/>
      <c r="R1084" s="179" t="str">
        <f t="shared" si="47"/>
        <v/>
      </c>
      <c r="S1084" s="179" t="str">
        <f t="shared" si="46"/>
        <v/>
      </c>
    </row>
    <row r="1085" spans="1:19">
      <c r="A1085" s="178" t="str">
        <f t="shared" si="45"/>
        <v/>
      </c>
      <c r="B1085" s="16"/>
      <c r="C1085" s="16"/>
      <c r="D1085" s="16"/>
      <c r="E1085" s="16"/>
      <c r="F1085" s="16"/>
      <c r="G1085" s="16"/>
      <c r="H1085" s="16"/>
      <c r="I1085" s="180"/>
      <c r="J1085" s="16"/>
      <c r="K1085" s="16"/>
      <c r="L1085" s="15"/>
      <c r="M1085" s="15"/>
      <c r="N1085" s="15"/>
      <c r="O1085" s="15"/>
      <c r="P1085" s="15"/>
      <c r="Q1085" s="15"/>
      <c r="R1085" s="179" t="str">
        <f t="shared" si="47"/>
        <v/>
      </c>
      <c r="S1085" s="179" t="str">
        <f t="shared" si="46"/>
        <v/>
      </c>
    </row>
    <row r="1086" spans="1:19">
      <c r="A1086" s="178" t="str">
        <f t="shared" si="45"/>
        <v/>
      </c>
      <c r="B1086" s="16"/>
      <c r="C1086" s="16"/>
      <c r="D1086" s="16"/>
      <c r="E1086" s="16"/>
      <c r="F1086" s="16"/>
      <c r="G1086" s="16"/>
      <c r="H1086" s="16"/>
      <c r="I1086" s="180"/>
      <c r="J1086" s="16"/>
      <c r="K1086" s="16"/>
      <c r="L1086" s="15"/>
      <c r="M1086" s="15"/>
      <c r="N1086" s="15"/>
      <c r="O1086" s="15"/>
      <c r="P1086" s="15"/>
      <c r="Q1086" s="15"/>
      <c r="R1086" s="179" t="str">
        <f t="shared" si="47"/>
        <v/>
      </c>
      <c r="S1086" s="179" t="str">
        <f t="shared" si="46"/>
        <v/>
      </c>
    </row>
    <row r="1087" spans="1:19">
      <c r="A1087" s="178" t="str">
        <f t="shared" si="45"/>
        <v/>
      </c>
      <c r="B1087" s="16"/>
      <c r="C1087" s="16"/>
      <c r="D1087" s="16"/>
      <c r="E1087" s="16"/>
      <c r="F1087" s="16"/>
      <c r="G1087" s="16"/>
      <c r="H1087" s="16"/>
      <c r="I1087" s="180"/>
      <c r="J1087" s="16"/>
      <c r="K1087" s="16"/>
      <c r="L1087" s="15"/>
      <c r="M1087" s="15"/>
      <c r="N1087" s="15"/>
      <c r="O1087" s="15"/>
      <c r="P1087" s="15"/>
      <c r="Q1087" s="15"/>
      <c r="R1087" s="179" t="str">
        <f t="shared" si="47"/>
        <v/>
      </c>
      <c r="S1087" s="179" t="str">
        <f t="shared" si="46"/>
        <v/>
      </c>
    </row>
    <row r="1088" spans="1:19">
      <c r="A1088" s="178" t="str">
        <f t="shared" si="45"/>
        <v/>
      </c>
      <c r="B1088" s="16"/>
      <c r="C1088" s="16"/>
      <c r="D1088" s="16"/>
      <c r="E1088" s="16"/>
      <c r="F1088" s="16"/>
      <c r="G1088" s="16"/>
      <c r="H1088" s="16"/>
      <c r="I1088" s="180"/>
      <c r="J1088" s="16"/>
      <c r="K1088" s="16"/>
      <c r="L1088" s="15"/>
      <c r="M1088" s="15"/>
      <c r="N1088" s="15"/>
      <c r="O1088" s="15"/>
      <c r="P1088" s="15"/>
      <c r="Q1088" s="15"/>
      <c r="R1088" s="179" t="str">
        <f t="shared" si="47"/>
        <v/>
      </c>
      <c r="S1088" s="179" t="str">
        <f t="shared" si="46"/>
        <v/>
      </c>
    </row>
    <row r="1089" spans="1:19">
      <c r="A1089" s="178" t="str">
        <f t="shared" si="45"/>
        <v/>
      </c>
      <c r="B1089" s="16"/>
      <c r="C1089" s="16"/>
      <c r="D1089" s="16"/>
      <c r="E1089" s="16"/>
      <c r="F1089" s="16"/>
      <c r="G1089" s="16"/>
      <c r="H1089" s="16"/>
      <c r="I1089" s="180"/>
      <c r="J1089" s="16"/>
      <c r="K1089" s="16"/>
      <c r="L1089" s="15"/>
      <c r="M1089" s="15"/>
      <c r="N1089" s="15"/>
      <c r="O1089" s="15"/>
      <c r="P1089" s="15"/>
      <c r="Q1089" s="15"/>
      <c r="R1089" s="179" t="str">
        <f t="shared" si="47"/>
        <v/>
      </c>
      <c r="S1089" s="179" t="str">
        <f t="shared" si="46"/>
        <v/>
      </c>
    </row>
    <row r="1090" spans="1:19">
      <c r="A1090" s="178" t="str">
        <f t="shared" si="45"/>
        <v/>
      </c>
      <c r="B1090" s="16"/>
      <c r="C1090" s="16"/>
      <c r="D1090" s="16"/>
      <c r="E1090" s="16"/>
      <c r="F1090" s="16"/>
      <c r="G1090" s="16"/>
      <c r="H1090" s="16"/>
      <c r="I1090" s="180"/>
      <c r="J1090" s="16"/>
      <c r="K1090" s="16"/>
      <c r="L1090" s="15"/>
      <c r="M1090" s="15"/>
      <c r="N1090" s="15"/>
      <c r="O1090" s="15"/>
      <c r="P1090" s="15"/>
      <c r="Q1090" s="15"/>
      <c r="R1090" s="179" t="str">
        <f t="shared" si="47"/>
        <v/>
      </c>
      <c r="S1090" s="179" t="str">
        <f t="shared" si="46"/>
        <v/>
      </c>
    </row>
    <row r="1091" spans="1:19">
      <c r="A1091" s="178" t="str">
        <f t="shared" si="45"/>
        <v/>
      </c>
      <c r="B1091" s="16"/>
      <c r="C1091" s="16"/>
      <c r="D1091" s="16"/>
      <c r="E1091" s="16"/>
      <c r="F1091" s="16"/>
      <c r="G1091" s="16"/>
      <c r="H1091" s="16"/>
      <c r="I1091" s="180"/>
      <c r="J1091" s="16"/>
      <c r="K1091" s="16"/>
      <c r="L1091" s="15"/>
      <c r="M1091" s="15"/>
      <c r="N1091" s="15"/>
      <c r="O1091" s="15"/>
      <c r="P1091" s="15"/>
      <c r="Q1091" s="15"/>
      <c r="R1091" s="179" t="str">
        <f t="shared" si="47"/>
        <v/>
      </c>
      <c r="S1091" s="179" t="str">
        <f t="shared" si="46"/>
        <v/>
      </c>
    </row>
    <row r="1092" spans="1:19">
      <c r="A1092" s="178" t="str">
        <f t="shared" si="45"/>
        <v/>
      </c>
      <c r="B1092" s="16"/>
      <c r="C1092" s="16"/>
      <c r="D1092" s="16"/>
      <c r="E1092" s="16"/>
      <c r="F1092" s="16"/>
      <c r="G1092" s="16"/>
      <c r="H1092" s="16"/>
      <c r="I1092" s="180"/>
      <c r="J1092" s="16"/>
      <c r="K1092" s="16"/>
      <c r="L1092" s="15"/>
      <c r="M1092" s="15"/>
      <c r="N1092" s="15"/>
      <c r="O1092" s="15"/>
      <c r="P1092" s="15"/>
      <c r="Q1092" s="15"/>
      <c r="R1092" s="179" t="str">
        <f t="shared" si="47"/>
        <v/>
      </c>
      <c r="S1092" s="179" t="str">
        <f t="shared" si="46"/>
        <v/>
      </c>
    </row>
    <row r="1093" spans="1:19">
      <c r="A1093" s="178" t="str">
        <f t="shared" si="45"/>
        <v/>
      </c>
      <c r="B1093" s="16"/>
      <c r="C1093" s="16"/>
      <c r="D1093" s="16"/>
      <c r="E1093" s="16"/>
      <c r="F1093" s="16"/>
      <c r="G1093" s="16"/>
      <c r="H1093" s="16"/>
      <c r="I1093" s="180"/>
      <c r="J1093" s="16"/>
      <c r="K1093" s="16"/>
      <c r="L1093" s="15"/>
      <c r="M1093" s="15"/>
      <c r="N1093" s="15"/>
      <c r="O1093" s="15"/>
      <c r="P1093" s="15"/>
      <c r="Q1093" s="15"/>
      <c r="R1093" s="179" t="str">
        <f t="shared" si="47"/>
        <v/>
      </c>
      <c r="S1093" s="179" t="str">
        <f t="shared" si="46"/>
        <v/>
      </c>
    </row>
    <row r="1094" spans="1:19">
      <c r="A1094" s="178" t="str">
        <f t="shared" ref="A1094:A1157" si="48">IF(D1094&lt;&gt;"",ROW()-5,"")</f>
        <v/>
      </c>
      <c r="B1094" s="16"/>
      <c r="C1094" s="16"/>
      <c r="D1094" s="16"/>
      <c r="E1094" s="16"/>
      <c r="F1094" s="16"/>
      <c r="G1094" s="16"/>
      <c r="H1094" s="16"/>
      <c r="I1094" s="180"/>
      <c r="J1094" s="16"/>
      <c r="K1094" s="16"/>
      <c r="L1094" s="15"/>
      <c r="M1094" s="15"/>
      <c r="N1094" s="15"/>
      <c r="O1094" s="15"/>
      <c r="P1094" s="15"/>
      <c r="Q1094" s="15"/>
      <c r="R1094" s="179" t="str">
        <f t="shared" si="47"/>
        <v/>
      </c>
      <c r="S1094" s="179" t="str">
        <f t="shared" ref="S1094:S1162" si="49">IF(D1094="","",SUM(L1094:P1094))</f>
        <v/>
      </c>
    </row>
    <row r="1095" spans="1:19">
      <c r="A1095" s="178" t="str">
        <f t="shared" si="48"/>
        <v/>
      </c>
      <c r="B1095" s="16"/>
      <c r="C1095" s="16"/>
      <c r="D1095" s="16"/>
      <c r="E1095" s="16"/>
      <c r="F1095" s="16"/>
      <c r="G1095" s="16"/>
      <c r="H1095" s="16"/>
      <c r="I1095" s="180"/>
      <c r="J1095" s="16"/>
      <c r="K1095" s="16"/>
      <c r="L1095" s="15"/>
      <c r="M1095" s="15"/>
      <c r="N1095" s="15"/>
      <c r="O1095" s="15"/>
      <c r="P1095" s="15"/>
      <c r="Q1095" s="15"/>
      <c r="R1095" s="179" t="str">
        <f t="shared" si="47"/>
        <v/>
      </c>
      <c r="S1095" s="179" t="str">
        <f t="shared" si="49"/>
        <v/>
      </c>
    </row>
    <row r="1096" spans="1:19">
      <c r="A1096" s="178" t="str">
        <f t="shared" si="48"/>
        <v/>
      </c>
      <c r="B1096" s="16"/>
      <c r="C1096" s="16"/>
      <c r="D1096" s="16"/>
      <c r="E1096" s="16"/>
      <c r="F1096" s="16"/>
      <c r="G1096" s="16"/>
      <c r="H1096" s="16"/>
      <c r="I1096" s="180"/>
      <c r="J1096" s="16"/>
      <c r="K1096" s="16"/>
      <c r="L1096" s="15"/>
      <c r="M1096" s="15"/>
      <c r="N1096" s="15"/>
      <c r="O1096" s="15"/>
      <c r="P1096" s="15"/>
      <c r="Q1096" s="15"/>
      <c r="R1096" s="179" t="str">
        <f t="shared" si="47"/>
        <v/>
      </c>
      <c r="S1096" s="179" t="str">
        <f t="shared" si="49"/>
        <v/>
      </c>
    </row>
    <row r="1097" spans="1:19">
      <c r="A1097" s="178" t="str">
        <f t="shared" si="48"/>
        <v/>
      </c>
      <c r="B1097" s="16"/>
      <c r="C1097" s="16"/>
      <c r="D1097" s="16"/>
      <c r="E1097" s="16"/>
      <c r="F1097" s="16"/>
      <c r="G1097" s="16"/>
      <c r="H1097" s="16"/>
      <c r="I1097" s="180"/>
      <c r="J1097" s="16"/>
      <c r="K1097" s="16"/>
      <c r="L1097" s="15"/>
      <c r="M1097" s="15"/>
      <c r="N1097" s="15"/>
      <c r="O1097" s="15"/>
      <c r="P1097" s="15"/>
      <c r="Q1097" s="15"/>
      <c r="R1097" s="179" t="str">
        <f t="shared" si="47"/>
        <v/>
      </c>
      <c r="S1097" s="179" t="str">
        <f t="shared" si="49"/>
        <v/>
      </c>
    </row>
    <row r="1098" spans="1:19">
      <c r="A1098" s="178" t="str">
        <f t="shared" si="48"/>
        <v/>
      </c>
      <c r="B1098" s="16"/>
      <c r="C1098" s="16"/>
      <c r="D1098" s="16"/>
      <c r="E1098" s="16"/>
      <c r="F1098" s="16"/>
      <c r="G1098" s="16"/>
      <c r="H1098" s="16"/>
      <c r="I1098" s="180"/>
      <c r="J1098" s="16"/>
      <c r="K1098" s="16"/>
      <c r="L1098" s="15"/>
      <c r="M1098" s="15"/>
      <c r="N1098" s="15"/>
      <c r="O1098" s="15"/>
      <c r="P1098" s="15"/>
      <c r="Q1098" s="15"/>
      <c r="R1098" s="179" t="str">
        <f t="shared" si="47"/>
        <v/>
      </c>
      <c r="S1098" s="179" t="str">
        <f t="shared" si="49"/>
        <v/>
      </c>
    </row>
    <row r="1099" spans="1:19">
      <c r="A1099" s="178" t="str">
        <f t="shared" si="48"/>
        <v/>
      </c>
      <c r="B1099" s="16"/>
      <c r="C1099" s="16"/>
      <c r="D1099" s="16"/>
      <c r="E1099" s="16"/>
      <c r="F1099" s="16"/>
      <c r="G1099" s="16"/>
      <c r="H1099" s="16"/>
      <c r="I1099" s="180"/>
      <c r="J1099" s="16"/>
      <c r="K1099" s="16"/>
      <c r="L1099" s="15"/>
      <c r="M1099" s="15"/>
      <c r="N1099" s="15"/>
      <c r="O1099" s="15"/>
      <c r="P1099" s="15"/>
      <c r="Q1099" s="15"/>
      <c r="R1099" s="179" t="str">
        <f t="shared" ref="R1099:R1162" si="50">IF(D1099="","",SUM(J1099:K1099))</f>
        <v/>
      </c>
      <c r="S1099" s="179" t="str">
        <f t="shared" si="49"/>
        <v/>
      </c>
    </row>
    <row r="1100" spans="1:19">
      <c r="A1100" s="178" t="str">
        <f t="shared" si="48"/>
        <v/>
      </c>
      <c r="B1100" s="16"/>
      <c r="C1100" s="16"/>
      <c r="D1100" s="16"/>
      <c r="E1100" s="16"/>
      <c r="F1100" s="16"/>
      <c r="G1100" s="16"/>
      <c r="H1100" s="16"/>
      <c r="I1100" s="180"/>
      <c r="J1100" s="16"/>
      <c r="K1100" s="16"/>
      <c r="L1100" s="15"/>
      <c r="M1100" s="15"/>
      <c r="N1100" s="15"/>
      <c r="O1100" s="15"/>
      <c r="P1100" s="15"/>
      <c r="Q1100" s="15"/>
      <c r="R1100" s="179" t="str">
        <f t="shared" si="50"/>
        <v/>
      </c>
      <c r="S1100" s="179" t="str">
        <f t="shared" si="49"/>
        <v/>
      </c>
    </row>
    <row r="1101" spans="1:19">
      <c r="A1101" s="178" t="str">
        <f t="shared" si="48"/>
        <v/>
      </c>
      <c r="B1101" s="16"/>
      <c r="C1101" s="16"/>
      <c r="D1101" s="16"/>
      <c r="E1101" s="16"/>
      <c r="F1101" s="16"/>
      <c r="G1101" s="16"/>
      <c r="H1101" s="16"/>
      <c r="I1101" s="180"/>
      <c r="J1101" s="16"/>
      <c r="K1101" s="16"/>
      <c r="L1101" s="15"/>
      <c r="M1101" s="15"/>
      <c r="N1101" s="15"/>
      <c r="O1101" s="15"/>
      <c r="P1101" s="15"/>
      <c r="Q1101" s="15"/>
      <c r="R1101" s="179" t="str">
        <f t="shared" si="50"/>
        <v/>
      </c>
      <c r="S1101" s="179" t="str">
        <f t="shared" si="49"/>
        <v/>
      </c>
    </row>
    <row r="1102" spans="1:19">
      <c r="A1102" s="178" t="str">
        <f t="shared" si="48"/>
        <v/>
      </c>
      <c r="B1102" s="16"/>
      <c r="C1102" s="16"/>
      <c r="D1102" s="16"/>
      <c r="E1102" s="16"/>
      <c r="F1102" s="16"/>
      <c r="G1102" s="16"/>
      <c r="H1102" s="16"/>
      <c r="I1102" s="180"/>
      <c r="J1102" s="16"/>
      <c r="K1102" s="16"/>
      <c r="L1102" s="15"/>
      <c r="M1102" s="15"/>
      <c r="N1102" s="15"/>
      <c r="O1102" s="15"/>
      <c r="P1102" s="15"/>
      <c r="Q1102" s="15"/>
      <c r="R1102" s="179" t="str">
        <f t="shared" si="50"/>
        <v/>
      </c>
      <c r="S1102" s="179" t="str">
        <f t="shared" si="49"/>
        <v/>
      </c>
    </row>
    <row r="1103" spans="1:19">
      <c r="A1103" s="178" t="str">
        <f t="shared" si="48"/>
        <v/>
      </c>
      <c r="B1103" s="16"/>
      <c r="C1103" s="16"/>
      <c r="D1103" s="16"/>
      <c r="E1103" s="16"/>
      <c r="F1103" s="16"/>
      <c r="G1103" s="16"/>
      <c r="H1103" s="16"/>
      <c r="I1103" s="180"/>
      <c r="J1103" s="16"/>
      <c r="K1103" s="16"/>
      <c r="L1103" s="15"/>
      <c r="M1103" s="15"/>
      <c r="N1103" s="15"/>
      <c r="O1103" s="15"/>
      <c r="P1103" s="15"/>
      <c r="Q1103" s="15"/>
      <c r="R1103" s="179" t="str">
        <f t="shared" si="50"/>
        <v/>
      </c>
      <c r="S1103" s="179" t="str">
        <f t="shared" si="49"/>
        <v/>
      </c>
    </row>
    <row r="1104" spans="1:19">
      <c r="A1104" s="178" t="str">
        <f t="shared" si="48"/>
        <v/>
      </c>
      <c r="B1104" s="16"/>
      <c r="C1104" s="16"/>
      <c r="D1104" s="16"/>
      <c r="E1104" s="16"/>
      <c r="F1104" s="16"/>
      <c r="G1104" s="16"/>
      <c r="H1104" s="16"/>
      <c r="I1104" s="180"/>
      <c r="J1104" s="16"/>
      <c r="K1104" s="16"/>
      <c r="L1104" s="15"/>
      <c r="M1104" s="15"/>
      <c r="N1104" s="15"/>
      <c r="O1104" s="15"/>
      <c r="P1104" s="15"/>
      <c r="Q1104" s="15"/>
      <c r="R1104" s="179" t="str">
        <f t="shared" si="50"/>
        <v/>
      </c>
      <c r="S1104" s="179" t="str">
        <f t="shared" si="49"/>
        <v/>
      </c>
    </row>
    <row r="1105" spans="1:19">
      <c r="A1105" s="178" t="str">
        <f t="shared" si="48"/>
        <v/>
      </c>
      <c r="B1105" s="16"/>
      <c r="C1105" s="16"/>
      <c r="D1105" s="16"/>
      <c r="E1105" s="16"/>
      <c r="F1105" s="16"/>
      <c r="G1105" s="16"/>
      <c r="H1105" s="16"/>
      <c r="I1105" s="180"/>
      <c r="J1105" s="16"/>
      <c r="K1105" s="16"/>
      <c r="L1105" s="15"/>
      <c r="M1105" s="15"/>
      <c r="N1105" s="15"/>
      <c r="O1105" s="15"/>
      <c r="P1105" s="15"/>
      <c r="Q1105" s="15"/>
      <c r="R1105" s="179" t="str">
        <f t="shared" si="50"/>
        <v/>
      </c>
      <c r="S1105" s="179" t="str">
        <f t="shared" si="49"/>
        <v/>
      </c>
    </row>
    <row r="1106" spans="1:19">
      <c r="A1106" s="178" t="str">
        <f t="shared" si="48"/>
        <v/>
      </c>
      <c r="B1106" s="16"/>
      <c r="C1106" s="16"/>
      <c r="D1106" s="16"/>
      <c r="E1106" s="16"/>
      <c r="F1106" s="16"/>
      <c r="G1106" s="16"/>
      <c r="H1106" s="16"/>
      <c r="I1106" s="180"/>
      <c r="J1106" s="16"/>
      <c r="K1106" s="16"/>
      <c r="L1106" s="15"/>
      <c r="M1106" s="15"/>
      <c r="N1106" s="15"/>
      <c r="O1106" s="15"/>
      <c r="P1106" s="15"/>
      <c r="Q1106" s="15"/>
      <c r="R1106" s="179" t="str">
        <f t="shared" si="50"/>
        <v/>
      </c>
      <c r="S1106" s="179" t="str">
        <f t="shared" si="49"/>
        <v/>
      </c>
    </row>
    <row r="1107" spans="1:19">
      <c r="A1107" s="178" t="str">
        <f t="shared" si="48"/>
        <v/>
      </c>
      <c r="B1107" s="16"/>
      <c r="C1107" s="16"/>
      <c r="D1107" s="16"/>
      <c r="E1107" s="16"/>
      <c r="F1107" s="16"/>
      <c r="G1107" s="16"/>
      <c r="H1107" s="16"/>
      <c r="I1107" s="180"/>
      <c r="J1107" s="16"/>
      <c r="K1107" s="16"/>
      <c r="L1107" s="15"/>
      <c r="M1107" s="15"/>
      <c r="N1107" s="15"/>
      <c r="O1107" s="15"/>
      <c r="P1107" s="15"/>
      <c r="Q1107" s="15"/>
      <c r="R1107" s="179" t="str">
        <f t="shared" si="50"/>
        <v/>
      </c>
      <c r="S1107" s="179" t="str">
        <f t="shared" si="49"/>
        <v/>
      </c>
    </row>
    <row r="1108" spans="1:19">
      <c r="A1108" s="178" t="str">
        <f t="shared" si="48"/>
        <v/>
      </c>
      <c r="B1108" s="16"/>
      <c r="C1108" s="16"/>
      <c r="D1108" s="16"/>
      <c r="E1108" s="16"/>
      <c r="F1108" s="16"/>
      <c r="G1108" s="16"/>
      <c r="H1108" s="16"/>
      <c r="I1108" s="180"/>
      <c r="J1108" s="16"/>
      <c r="K1108" s="16"/>
      <c r="L1108" s="15"/>
      <c r="M1108" s="15"/>
      <c r="N1108" s="15"/>
      <c r="O1108" s="15"/>
      <c r="P1108" s="15"/>
      <c r="Q1108" s="15"/>
      <c r="R1108" s="179" t="str">
        <f t="shared" si="50"/>
        <v/>
      </c>
      <c r="S1108" s="179" t="str">
        <f t="shared" si="49"/>
        <v/>
      </c>
    </row>
    <row r="1109" spans="1:19">
      <c r="A1109" s="178" t="str">
        <f t="shared" si="48"/>
        <v/>
      </c>
      <c r="B1109" s="16"/>
      <c r="C1109" s="16"/>
      <c r="D1109" s="16"/>
      <c r="E1109" s="16"/>
      <c r="F1109" s="16"/>
      <c r="G1109" s="16"/>
      <c r="H1109" s="16"/>
      <c r="I1109" s="180"/>
      <c r="J1109" s="16"/>
      <c r="K1109" s="16"/>
      <c r="L1109" s="15"/>
      <c r="M1109" s="15"/>
      <c r="N1109" s="15"/>
      <c r="O1109" s="15"/>
      <c r="P1109" s="15"/>
      <c r="Q1109" s="15"/>
      <c r="R1109" s="179" t="str">
        <f t="shared" si="50"/>
        <v/>
      </c>
      <c r="S1109" s="179" t="str">
        <f t="shared" si="49"/>
        <v/>
      </c>
    </row>
    <row r="1110" spans="1:19">
      <c r="A1110" s="178" t="str">
        <f t="shared" si="48"/>
        <v/>
      </c>
      <c r="B1110" s="16"/>
      <c r="C1110" s="16"/>
      <c r="D1110" s="16"/>
      <c r="E1110" s="16"/>
      <c r="F1110" s="16"/>
      <c r="G1110" s="16"/>
      <c r="H1110" s="16"/>
      <c r="I1110" s="180"/>
      <c r="J1110" s="16"/>
      <c r="K1110" s="16"/>
      <c r="L1110" s="15"/>
      <c r="M1110" s="15"/>
      <c r="N1110" s="15"/>
      <c r="O1110" s="15"/>
      <c r="P1110" s="15"/>
      <c r="Q1110" s="15"/>
      <c r="R1110" s="179" t="str">
        <f t="shared" si="50"/>
        <v/>
      </c>
      <c r="S1110" s="179" t="str">
        <f t="shared" si="49"/>
        <v/>
      </c>
    </row>
    <row r="1111" spans="1:19">
      <c r="A1111" s="178" t="str">
        <f t="shared" si="48"/>
        <v/>
      </c>
      <c r="B1111" s="16"/>
      <c r="C1111" s="16"/>
      <c r="D1111" s="16"/>
      <c r="E1111" s="16"/>
      <c r="F1111" s="16"/>
      <c r="G1111" s="16"/>
      <c r="H1111" s="16"/>
      <c r="I1111" s="180"/>
      <c r="J1111" s="16"/>
      <c r="K1111" s="16"/>
      <c r="L1111" s="15"/>
      <c r="M1111" s="15"/>
      <c r="N1111" s="15"/>
      <c r="O1111" s="15"/>
      <c r="P1111" s="15"/>
      <c r="Q1111" s="15"/>
      <c r="R1111" s="179" t="str">
        <f t="shared" si="50"/>
        <v/>
      </c>
      <c r="S1111" s="179" t="str">
        <f t="shared" si="49"/>
        <v/>
      </c>
    </row>
    <row r="1112" spans="1:19">
      <c r="A1112" s="178" t="str">
        <f t="shared" si="48"/>
        <v/>
      </c>
      <c r="B1112" s="16"/>
      <c r="C1112" s="16"/>
      <c r="D1112" s="16"/>
      <c r="E1112" s="16"/>
      <c r="F1112" s="16"/>
      <c r="G1112" s="16"/>
      <c r="H1112" s="16"/>
      <c r="I1112" s="180"/>
      <c r="J1112" s="16"/>
      <c r="K1112" s="16"/>
      <c r="L1112" s="15"/>
      <c r="M1112" s="15"/>
      <c r="N1112" s="15"/>
      <c r="O1112" s="15"/>
      <c r="P1112" s="15"/>
      <c r="Q1112" s="15"/>
      <c r="R1112" s="179" t="str">
        <f t="shared" si="50"/>
        <v/>
      </c>
      <c r="S1112" s="179" t="str">
        <f t="shared" si="49"/>
        <v/>
      </c>
    </row>
    <row r="1113" spans="1:19">
      <c r="A1113" s="178" t="str">
        <f t="shared" si="48"/>
        <v/>
      </c>
      <c r="B1113" s="16"/>
      <c r="C1113" s="16"/>
      <c r="D1113" s="16"/>
      <c r="E1113" s="16"/>
      <c r="F1113" s="16"/>
      <c r="G1113" s="16"/>
      <c r="H1113" s="16"/>
      <c r="I1113" s="180"/>
      <c r="J1113" s="16"/>
      <c r="K1113" s="16"/>
      <c r="L1113" s="15"/>
      <c r="M1113" s="15"/>
      <c r="N1113" s="15"/>
      <c r="O1113" s="15"/>
      <c r="P1113" s="15"/>
      <c r="Q1113" s="15"/>
      <c r="R1113" s="179" t="str">
        <f t="shared" si="50"/>
        <v/>
      </c>
      <c r="S1113" s="179" t="str">
        <f t="shared" si="49"/>
        <v/>
      </c>
    </row>
    <row r="1114" spans="1:19">
      <c r="A1114" s="178" t="str">
        <f t="shared" si="48"/>
        <v/>
      </c>
      <c r="B1114" s="16"/>
      <c r="C1114" s="16"/>
      <c r="D1114" s="16"/>
      <c r="E1114" s="16"/>
      <c r="F1114" s="16"/>
      <c r="G1114" s="16"/>
      <c r="H1114" s="16"/>
      <c r="I1114" s="180"/>
      <c r="J1114" s="16"/>
      <c r="K1114" s="16"/>
      <c r="L1114" s="15"/>
      <c r="M1114" s="15"/>
      <c r="N1114" s="15"/>
      <c r="O1114" s="15"/>
      <c r="P1114" s="15"/>
      <c r="Q1114" s="15"/>
      <c r="R1114" s="179" t="str">
        <f t="shared" si="50"/>
        <v/>
      </c>
      <c r="S1114" s="179" t="str">
        <f t="shared" si="49"/>
        <v/>
      </c>
    </row>
    <row r="1115" spans="1:19">
      <c r="A1115" s="178" t="str">
        <f t="shared" si="48"/>
        <v/>
      </c>
      <c r="B1115" s="16"/>
      <c r="C1115" s="16"/>
      <c r="D1115" s="16"/>
      <c r="E1115" s="16"/>
      <c r="F1115" s="16"/>
      <c r="G1115" s="16"/>
      <c r="H1115" s="16"/>
      <c r="I1115" s="180"/>
      <c r="J1115" s="16"/>
      <c r="K1115" s="16"/>
      <c r="L1115" s="15"/>
      <c r="M1115" s="15"/>
      <c r="N1115" s="15"/>
      <c r="O1115" s="15"/>
      <c r="P1115" s="15"/>
      <c r="Q1115" s="15"/>
      <c r="R1115" s="179" t="str">
        <f t="shared" si="50"/>
        <v/>
      </c>
      <c r="S1115" s="179" t="str">
        <f t="shared" si="49"/>
        <v/>
      </c>
    </row>
    <row r="1116" spans="1:19">
      <c r="A1116" s="178" t="str">
        <f t="shared" si="48"/>
        <v/>
      </c>
      <c r="B1116" s="16"/>
      <c r="C1116" s="16"/>
      <c r="D1116" s="16"/>
      <c r="E1116" s="16"/>
      <c r="F1116" s="16"/>
      <c r="G1116" s="16"/>
      <c r="H1116" s="16"/>
      <c r="I1116" s="180"/>
      <c r="J1116" s="16"/>
      <c r="K1116" s="16"/>
      <c r="L1116" s="15"/>
      <c r="M1116" s="15"/>
      <c r="N1116" s="15"/>
      <c r="O1116" s="15"/>
      <c r="P1116" s="15"/>
      <c r="Q1116" s="15"/>
      <c r="R1116" s="179" t="str">
        <f t="shared" si="50"/>
        <v/>
      </c>
      <c r="S1116" s="179" t="str">
        <f t="shared" si="49"/>
        <v/>
      </c>
    </row>
    <row r="1117" spans="1:19">
      <c r="A1117" s="178" t="str">
        <f t="shared" si="48"/>
        <v/>
      </c>
      <c r="B1117" s="16"/>
      <c r="C1117" s="16"/>
      <c r="D1117" s="16"/>
      <c r="E1117" s="16"/>
      <c r="F1117" s="16"/>
      <c r="G1117" s="16"/>
      <c r="H1117" s="16"/>
      <c r="I1117" s="180"/>
      <c r="J1117" s="16"/>
      <c r="K1117" s="16"/>
      <c r="L1117" s="15"/>
      <c r="M1117" s="15"/>
      <c r="N1117" s="15"/>
      <c r="O1117" s="15"/>
      <c r="P1117" s="15"/>
      <c r="Q1117" s="15"/>
      <c r="R1117" s="179" t="str">
        <f t="shared" si="50"/>
        <v/>
      </c>
      <c r="S1117" s="179" t="str">
        <f t="shared" si="49"/>
        <v/>
      </c>
    </row>
    <row r="1118" spans="1:19">
      <c r="A1118" s="178" t="str">
        <f t="shared" si="48"/>
        <v/>
      </c>
      <c r="B1118" s="16"/>
      <c r="C1118" s="16"/>
      <c r="D1118" s="16"/>
      <c r="E1118" s="16"/>
      <c r="F1118" s="16"/>
      <c r="G1118" s="16"/>
      <c r="H1118" s="16"/>
      <c r="I1118" s="180"/>
      <c r="J1118" s="16"/>
      <c r="K1118" s="16"/>
      <c r="L1118" s="15"/>
      <c r="M1118" s="15"/>
      <c r="N1118" s="15"/>
      <c r="O1118" s="15"/>
      <c r="P1118" s="15"/>
      <c r="Q1118" s="15"/>
      <c r="R1118" s="179" t="str">
        <f t="shared" si="50"/>
        <v/>
      </c>
      <c r="S1118" s="179" t="str">
        <f t="shared" si="49"/>
        <v/>
      </c>
    </row>
    <row r="1119" spans="1:19">
      <c r="A1119" s="178" t="str">
        <f t="shared" si="48"/>
        <v/>
      </c>
      <c r="B1119" s="16"/>
      <c r="C1119" s="16"/>
      <c r="D1119" s="16"/>
      <c r="E1119" s="16"/>
      <c r="F1119" s="16"/>
      <c r="G1119" s="16"/>
      <c r="H1119" s="16"/>
      <c r="I1119" s="180"/>
      <c r="J1119" s="16"/>
      <c r="K1119" s="16"/>
      <c r="L1119" s="15"/>
      <c r="M1119" s="15"/>
      <c r="N1119" s="15"/>
      <c r="O1119" s="15"/>
      <c r="P1119" s="15"/>
      <c r="Q1119" s="15"/>
      <c r="R1119" s="179" t="str">
        <f t="shared" si="50"/>
        <v/>
      </c>
      <c r="S1119" s="179" t="str">
        <f t="shared" si="49"/>
        <v/>
      </c>
    </row>
    <row r="1120" spans="1:19">
      <c r="A1120" s="178" t="str">
        <f t="shared" si="48"/>
        <v/>
      </c>
      <c r="B1120" s="16"/>
      <c r="C1120" s="16"/>
      <c r="D1120" s="16"/>
      <c r="E1120" s="16"/>
      <c r="F1120" s="16"/>
      <c r="G1120" s="16"/>
      <c r="H1120" s="16"/>
      <c r="I1120" s="180"/>
      <c r="J1120" s="16"/>
      <c r="K1120" s="16"/>
      <c r="L1120" s="15"/>
      <c r="M1120" s="15"/>
      <c r="N1120" s="15"/>
      <c r="O1120" s="15"/>
      <c r="P1120" s="15"/>
      <c r="Q1120" s="15"/>
      <c r="R1120" s="179" t="str">
        <f t="shared" si="50"/>
        <v/>
      </c>
      <c r="S1120" s="179" t="str">
        <f t="shared" si="49"/>
        <v/>
      </c>
    </row>
    <row r="1121" spans="1:19">
      <c r="A1121" s="178" t="str">
        <f t="shared" si="48"/>
        <v/>
      </c>
      <c r="B1121" s="16"/>
      <c r="C1121" s="16"/>
      <c r="D1121" s="16"/>
      <c r="E1121" s="16"/>
      <c r="F1121" s="16"/>
      <c r="G1121" s="16"/>
      <c r="H1121" s="16"/>
      <c r="I1121" s="180"/>
      <c r="J1121" s="16"/>
      <c r="K1121" s="16"/>
      <c r="L1121" s="15"/>
      <c r="M1121" s="15"/>
      <c r="N1121" s="15"/>
      <c r="O1121" s="15"/>
      <c r="P1121" s="15"/>
      <c r="Q1121" s="15"/>
      <c r="R1121" s="179" t="str">
        <f t="shared" si="50"/>
        <v/>
      </c>
      <c r="S1121" s="179" t="str">
        <f t="shared" si="49"/>
        <v/>
      </c>
    </row>
    <row r="1122" spans="1:19">
      <c r="A1122" s="178" t="str">
        <f t="shared" si="48"/>
        <v/>
      </c>
      <c r="B1122" s="16"/>
      <c r="C1122" s="16"/>
      <c r="D1122" s="16"/>
      <c r="E1122" s="16"/>
      <c r="F1122" s="16"/>
      <c r="G1122" s="16"/>
      <c r="H1122" s="16"/>
      <c r="I1122" s="180"/>
      <c r="J1122" s="16"/>
      <c r="K1122" s="16"/>
      <c r="L1122" s="15"/>
      <c r="M1122" s="15"/>
      <c r="N1122" s="15"/>
      <c r="O1122" s="15"/>
      <c r="P1122" s="15"/>
      <c r="Q1122" s="15"/>
      <c r="R1122" s="179" t="str">
        <f t="shared" si="50"/>
        <v/>
      </c>
      <c r="S1122" s="179" t="str">
        <f t="shared" si="49"/>
        <v/>
      </c>
    </row>
    <row r="1123" spans="1:19">
      <c r="A1123" s="178" t="str">
        <f t="shared" si="48"/>
        <v/>
      </c>
      <c r="B1123" s="16"/>
      <c r="C1123" s="16"/>
      <c r="D1123" s="16"/>
      <c r="E1123" s="16"/>
      <c r="F1123" s="16"/>
      <c r="G1123" s="16"/>
      <c r="H1123" s="16"/>
      <c r="I1123" s="180"/>
      <c r="J1123" s="16"/>
      <c r="K1123" s="16"/>
      <c r="L1123" s="15"/>
      <c r="M1123" s="15"/>
      <c r="N1123" s="15"/>
      <c r="O1123" s="15"/>
      <c r="P1123" s="15"/>
      <c r="Q1123" s="15"/>
      <c r="R1123" s="179" t="str">
        <f t="shared" si="50"/>
        <v/>
      </c>
      <c r="S1123" s="179" t="str">
        <f t="shared" si="49"/>
        <v/>
      </c>
    </row>
    <row r="1124" spans="1:19">
      <c r="A1124" s="178" t="str">
        <f t="shared" si="48"/>
        <v/>
      </c>
      <c r="B1124" s="16"/>
      <c r="C1124" s="16"/>
      <c r="D1124" s="16"/>
      <c r="E1124" s="16"/>
      <c r="F1124" s="16"/>
      <c r="G1124" s="16"/>
      <c r="H1124" s="16"/>
      <c r="I1124" s="180"/>
      <c r="J1124" s="16"/>
      <c r="K1124" s="16"/>
      <c r="L1124" s="15"/>
      <c r="M1124" s="15"/>
      <c r="N1124" s="15"/>
      <c r="O1124" s="15"/>
      <c r="P1124" s="15"/>
      <c r="Q1124" s="15"/>
      <c r="R1124" s="179" t="str">
        <f t="shared" si="50"/>
        <v/>
      </c>
      <c r="S1124" s="179" t="str">
        <f t="shared" si="49"/>
        <v/>
      </c>
    </row>
    <row r="1125" spans="1:19">
      <c r="A1125" s="178" t="str">
        <f t="shared" si="48"/>
        <v/>
      </c>
      <c r="B1125" s="16"/>
      <c r="C1125" s="16"/>
      <c r="D1125" s="16"/>
      <c r="E1125" s="16"/>
      <c r="F1125" s="16"/>
      <c r="G1125" s="16"/>
      <c r="H1125" s="16"/>
      <c r="I1125" s="180"/>
      <c r="J1125" s="16"/>
      <c r="K1125" s="16"/>
      <c r="L1125" s="15"/>
      <c r="M1125" s="15"/>
      <c r="N1125" s="15"/>
      <c r="O1125" s="15"/>
      <c r="P1125" s="15"/>
      <c r="Q1125" s="15"/>
      <c r="R1125" s="179" t="str">
        <f t="shared" si="50"/>
        <v/>
      </c>
      <c r="S1125" s="179" t="str">
        <f t="shared" si="49"/>
        <v/>
      </c>
    </row>
    <row r="1126" spans="1:19">
      <c r="A1126" s="178" t="str">
        <f t="shared" si="48"/>
        <v/>
      </c>
      <c r="B1126" s="16"/>
      <c r="C1126" s="16"/>
      <c r="D1126" s="16"/>
      <c r="E1126" s="16"/>
      <c r="F1126" s="16"/>
      <c r="G1126" s="16"/>
      <c r="H1126" s="16"/>
      <c r="I1126" s="180"/>
      <c r="J1126" s="16"/>
      <c r="K1126" s="16"/>
      <c r="L1126" s="15"/>
      <c r="M1126" s="15"/>
      <c r="N1126" s="15"/>
      <c r="O1126" s="15"/>
      <c r="P1126" s="15"/>
      <c r="Q1126" s="15"/>
      <c r="R1126" s="179" t="str">
        <f t="shared" si="50"/>
        <v/>
      </c>
      <c r="S1126" s="179" t="str">
        <f t="shared" si="49"/>
        <v/>
      </c>
    </row>
    <row r="1127" spans="1:19">
      <c r="A1127" s="178" t="str">
        <f t="shared" si="48"/>
        <v/>
      </c>
      <c r="B1127" s="16"/>
      <c r="C1127" s="16"/>
      <c r="D1127" s="16"/>
      <c r="E1127" s="16"/>
      <c r="F1127" s="16"/>
      <c r="G1127" s="16"/>
      <c r="H1127" s="16"/>
      <c r="I1127" s="180"/>
      <c r="J1127" s="16"/>
      <c r="K1127" s="16"/>
      <c r="L1127" s="15"/>
      <c r="M1127" s="15"/>
      <c r="N1127" s="15"/>
      <c r="O1127" s="15"/>
      <c r="P1127" s="15"/>
      <c r="Q1127" s="15"/>
      <c r="R1127" s="179" t="str">
        <f t="shared" si="50"/>
        <v/>
      </c>
      <c r="S1127" s="179" t="str">
        <f t="shared" si="49"/>
        <v/>
      </c>
    </row>
    <row r="1128" spans="1:19">
      <c r="A1128" s="178" t="str">
        <f t="shared" si="48"/>
        <v/>
      </c>
      <c r="B1128" s="16"/>
      <c r="C1128" s="16"/>
      <c r="D1128" s="16"/>
      <c r="E1128" s="16"/>
      <c r="F1128" s="16"/>
      <c r="G1128" s="16"/>
      <c r="H1128" s="16"/>
      <c r="I1128" s="180"/>
      <c r="J1128" s="16"/>
      <c r="K1128" s="16"/>
      <c r="L1128" s="15"/>
      <c r="M1128" s="15"/>
      <c r="N1128" s="15"/>
      <c r="O1128" s="15"/>
      <c r="P1128" s="15"/>
      <c r="Q1128" s="15"/>
      <c r="R1128" s="179" t="str">
        <f t="shared" si="50"/>
        <v/>
      </c>
      <c r="S1128" s="179" t="str">
        <f t="shared" si="49"/>
        <v/>
      </c>
    </row>
    <row r="1129" spans="1:19">
      <c r="A1129" s="178" t="str">
        <f t="shared" si="48"/>
        <v/>
      </c>
      <c r="B1129" s="16"/>
      <c r="C1129" s="16"/>
      <c r="D1129" s="16"/>
      <c r="E1129" s="16"/>
      <c r="F1129" s="16"/>
      <c r="G1129" s="16"/>
      <c r="H1129" s="16"/>
      <c r="I1129" s="180"/>
      <c r="J1129" s="16"/>
      <c r="K1129" s="16"/>
      <c r="L1129" s="15"/>
      <c r="M1129" s="15"/>
      <c r="N1129" s="15"/>
      <c r="O1129" s="15"/>
      <c r="P1129" s="15"/>
      <c r="Q1129" s="15"/>
      <c r="R1129" s="179" t="str">
        <f t="shared" si="50"/>
        <v/>
      </c>
      <c r="S1129" s="179" t="str">
        <f t="shared" si="49"/>
        <v/>
      </c>
    </row>
    <row r="1130" spans="1:19">
      <c r="A1130" s="178" t="str">
        <f t="shared" si="48"/>
        <v/>
      </c>
      <c r="B1130" s="16"/>
      <c r="C1130" s="16"/>
      <c r="D1130" s="16"/>
      <c r="E1130" s="16"/>
      <c r="F1130" s="16"/>
      <c r="G1130" s="16"/>
      <c r="H1130" s="16"/>
      <c r="I1130" s="180"/>
      <c r="J1130" s="16"/>
      <c r="K1130" s="16"/>
      <c r="L1130" s="15"/>
      <c r="M1130" s="15"/>
      <c r="N1130" s="15"/>
      <c r="O1130" s="15"/>
      <c r="P1130" s="15"/>
      <c r="Q1130" s="15"/>
      <c r="R1130" s="179" t="str">
        <f t="shared" si="50"/>
        <v/>
      </c>
      <c r="S1130" s="179" t="str">
        <f t="shared" si="49"/>
        <v/>
      </c>
    </row>
    <row r="1131" spans="1:19">
      <c r="A1131" s="178" t="str">
        <f t="shared" si="48"/>
        <v/>
      </c>
      <c r="B1131" s="16"/>
      <c r="C1131" s="16"/>
      <c r="D1131" s="16"/>
      <c r="E1131" s="16"/>
      <c r="F1131" s="16"/>
      <c r="G1131" s="16"/>
      <c r="H1131" s="16"/>
      <c r="I1131" s="180"/>
      <c r="J1131" s="16"/>
      <c r="K1131" s="16"/>
      <c r="L1131" s="15"/>
      <c r="M1131" s="15"/>
      <c r="N1131" s="15"/>
      <c r="O1131" s="15"/>
      <c r="P1131" s="15"/>
      <c r="Q1131" s="15"/>
      <c r="R1131" s="179" t="str">
        <f t="shared" si="50"/>
        <v/>
      </c>
      <c r="S1131" s="179" t="str">
        <f t="shared" si="49"/>
        <v/>
      </c>
    </row>
    <row r="1132" spans="1:19">
      <c r="A1132" s="178" t="str">
        <f t="shared" si="48"/>
        <v/>
      </c>
      <c r="B1132" s="16"/>
      <c r="C1132" s="16"/>
      <c r="D1132" s="16"/>
      <c r="E1132" s="16"/>
      <c r="F1132" s="16"/>
      <c r="G1132" s="16"/>
      <c r="H1132" s="16"/>
      <c r="I1132" s="180"/>
      <c r="J1132" s="16"/>
      <c r="K1132" s="16"/>
      <c r="L1132" s="15"/>
      <c r="M1132" s="15"/>
      <c r="N1132" s="15"/>
      <c r="O1132" s="15"/>
      <c r="P1132" s="15"/>
      <c r="Q1132" s="15"/>
      <c r="R1132" s="179" t="str">
        <f t="shared" si="50"/>
        <v/>
      </c>
      <c r="S1132" s="179" t="str">
        <f t="shared" si="49"/>
        <v/>
      </c>
    </row>
    <row r="1133" spans="1:19">
      <c r="A1133" s="178" t="str">
        <f t="shared" si="48"/>
        <v/>
      </c>
      <c r="B1133" s="16"/>
      <c r="C1133" s="16"/>
      <c r="D1133" s="16"/>
      <c r="E1133" s="16"/>
      <c r="F1133" s="16"/>
      <c r="G1133" s="16"/>
      <c r="H1133" s="16"/>
      <c r="I1133" s="180"/>
      <c r="J1133" s="16"/>
      <c r="K1133" s="16"/>
      <c r="L1133" s="15"/>
      <c r="M1133" s="15"/>
      <c r="N1133" s="15"/>
      <c r="O1133" s="15"/>
      <c r="P1133" s="15"/>
      <c r="Q1133" s="15"/>
      <c r="R1133" s="179" t="str">
        <f t="shared" si="50"/>
        <v/>
      </c>
      <c r="S1133" s="179" t="str">
        <f t="shared" si="49"/>
        <v/>
      </c>
    </row>
    <row r="1134" spans="1:19">
      <c r="A1134" s="178" t="str">
        <f t="shared" si="48"/>
        <v/>
      </c>
      <c r="B1134" s="16"/>
      <c r="C1134" s="16"/>
      <c r="D1134" s="16"/>
      <c r="E1134" s="16"/>
      <c r="F1134" s="16"/>
      <c r="G1134" s="16"/>
      <c r="H1134" s="16"/>
      <c r="I1134" s="180"/>
      <c r="J1134" s="16"/>
      <c r="K1134" s="16"/>
      <c r="L1134" s="15"/>
      <c r="M1134" s="15"/>
      <c r="N1134" s="15"/>
      <c r="O1134" s="15"/>
      <c r="P1134" s="15"/>
      <c r="Q1134" s="15"/>
      <c r="R1134" s="179" t="str">
        <f t="shared" si="50"/>
        <v/>
      </c>
      <c r="S1134" s="179" t="str">
        <f t="shared" si="49"/>
        <v/>
      </c>
    </row>
    <row r="1135" spans="1:19">
      <c r="A1135" s="178" t="str">
        <f t="shared" si="48"/>
        <v/>
      </c>
      <c r="B1135" s="16"/>
      <c r="C1135" s="16"/>
      <c r="D1135" s="16"/>
      <c r="E1135" s="16"/>
      <c r="F1135" s="16"/>
      <c r="G1135" s="16"/>
      <c r="H1135" s="16"/>
      <c r="I1135" s="180"/>
      <c r="J1135" s="16"/>
      <c r="K1135" s="16"/>
      <c r="L1135" s="15"/>
      <c r="M1135" s="15"/>
      <c r="N1135" s="15"/>
      <c r="O1135" s="15"/>
      <c r="P1135" s="15"/>
      <c r="Q1135" s="15"/>
      <c r="R1135" s="179" t="str">
        <f t="shared" si="50"/>
        <v/>
      </c>
      <c r="S1135" s="179" t="str">
        <f t="shared" si="49"/>
        <v/>
      </c>
    </row>
    <row r="1136" spans="1:19">
      <c r="A1136" s="178" t="str">
        <f t="shared" si="48"/>
        <v/>
      </c>
      <c r="B1136" s="16"/>
      <c r="C1136" s="16"/>
      <c r="D1136" s="16"/>
      <c r="E1136" s="16"/>
      <c r="F1136" s="16"/>
      <c r="G1136" s="16"/>
      <c r="H1136" s="16"/>
      <c r="I1136" s="180"/>
      <c r="J1136" s="16"/>
      <c r="K1136" s="16"/>
      <c r="L1136" s="15"/>
      <c r="M1136" s="15"/>
      <c r="N1136" s="15"/>
      <c r="O1136" s="15"/>
      <c r="P1136" s="15"/>
      <c r="Q1136" s="15"/>
      <c r="R1136" s="179" t="str">
        <f t="shared" si="50"/>
        <v/>
      </c>
      <c r="S1136" s="179" t="str">
        <f t="shared" si="49"/>
        <v/>
      </c>
    </row>
    <row r="1137" spans="1:19">
      <c r="A1137" s="178" t="str">
        <f t="shared" si="48"/>
        <v/>
      </c>
      <c r="B1137" s="16"/>
      <c r="C1137" s="16"/>
      <c r="D1137" s="16"/>
      <c r="E1137" s="16"/>
      <c r="F1137" s="16"/>
      <c r="G1137" s="16"/>
      <c r="H1137" s="16"/>
      <c r="I1137" s="180"/>
      <c r="J1137" s="16"/>
      <c r="K1137" s="16"/>
      <c r="L1137" s="15"/>
      <c r="M1137" s="15"/>
      <c r="N1137" s="15"/>
      <c r="O1137" s="15"/>
      <c r="P1137" s="15"/>
      <c r="Q1137" s="15"/>
      <c r="R1137" s="179" t="str">
        <f t="shared" si="50"/>
        <v/>
      </c>
      <c r="S1137" s="179" t="str">
        <f t="shared" si="49"/>
        <v/>
      </c>
    </row>
    <row r="1138" spans="1:19">
      <c r="A1138" s="178" t="str">
        <f t="shared" si="48"/>
        <v/>
      </c>
      <c r="B1138" s="16"/>
      <c r="C1138" s="16"/>
      <c r="D1138" s="16"/>
      <c r="E1138" s="16"/>
      <c r="F1138" s="16"/>
      <c r="G1138" s="16"/>
      <c r="H1138" s="16"/>
      <c r="I1138" s="180"/>
      <c r="J1138" s="16"/>
      <c r="K1138" s="16"/>
      <c r="L1138" s="15"/>
      <c r="M1138" s="15"/>
      <c r="N1138" s="15"/>
      <c r="O1138" s="15"/>
      <c r="P1138" s="15"/>
      <c r="Q1138" s="15"/>
      <c r="R1138" s="179" t="str">
        <f t="shared" si="50"/>
        <v/>
      </c>
      <c r="S1138" s="179" t="str">
        <f t="shared" si="49"/>
        <v/>
      </c>
    </row>
    <row r="1139" spans="1:19">
      <c r="A1139" s="178" t="str">
        <f t="shared" si="48"/>
        <v/>
      </c>
      <c r="B1139" s="16"/>
      <c r="C1139" s="16"/>
      <c r="D1139" s="16"/>
      <c r="E1139" s="16"/>
      <c r="F1139" s="16"/>
      <c r="G1139" s="16"/>
      <c r="H1139" s="16"/>
      <c r="I1139" s="180"/>
      <c r="J1139" s="16"/>
      <c r="K1139" s="16"/>
      <c r="L1139" s="15"/>
      <c r="M1139" s="15"/>
      <c r="N1139" s="15"/>
      <c r="O1139" s="15"/>
      <c r="P1139" s="15"/>
      <c r="Q1139" s="15"/>
      <c r="R1139" s="179" t="str">
        <f t="shared" si="50"/>
        <v/>
      </c>
      <c r="S1139" s="179" t="str">
        <f t="shared" si="49"/>
        <v/>
      </c>
    </row>
    <row r="1140" spans="1:19">
      <c r="A1140" s="178" t="str">
        <f t="shared" si="48"/>
        <v/>
      </c>
      <c r="B1140" s="16"/>
      <c r="C1140" s="16"/>
      <c r="D1140" s="16"/>
      <c r="E1140" s="16"/>
      <c r="F1140" s="16"/>
      <c r="G1140" s="16"/>
      <c r="H1140" s="16"/>
      <c r="I1140" s="180"/>
      <c r="J1140" s="16"/>
      <c r="K1140" s="16"/>
      <c r="L1140" s="15"/>
      <c r="M1140" s="15"/>
      <c r="N1140" s="15"/>
      <c r="O1140" s="15"/>
      <c r="P1140" s="15"/>
      <c r="Q1140" s="15"/>
      <c r="R1140" s="179" t="str">
        <f t="shared" si="50"/>
        <v/>
      </c>
      <c r="S1140" s="179" t="str">
        <f t="shared" si="49"/>
        <v/>
      </c>
    </row>
    <row r="1141" spans="1:19">
      <c r="A1141" s="178" t="str">
        <f t="shared" si="48"/>
        <v/>
      </c>
      <c r="B1141" s="16"/>
      <c r="C1141" s="16"/>
      <c r="D1141" s="16"/>
      <c r="E1141" s="16"/>
      <c r="F1141" s="16"/>
      <c r="G1141" s="16"/>
      <c r="H1141" s="16"/>
      <c r="I1141" s="180"/>
      <c r="J1141" s="16"/>
      <c r="K1141" s="16"/>
      <c r="L1141" s="15"/>
      <c r="M1141" s="15"/>
      <c r="N1141" s="15"/>
      <c r="O1141" s="15"/>
      <c r="P1141" s="15"/>
      <c r="Q1141" s="15"/>
      <c r="R1141" s="179" t="str">
        <f t="shared" si="50"/>
        <v/>
      </c>
      <c r="S1141" s="179" t="str">
        <f t="shared" si="49"/>
        <v/>
      </c>
    </row>
    <row r="1142" spans="1:19">
      <c r="A1142" s="178" t="str">
        <f t="shared" si="48"/>
        <v/>
      </c>
      <c r="B1142" s="16"/>
      <c r="C1142" s="16"/>
      <c r="D1142" s="16"/>
      <c r="E1142" s="16"/>
      <c r="F1142" s="16"/>
      <c r="G1142" s="16"/>
      <c r="H1142" s="16"/>
      <c r="I1142" s="180"/>
      <c r="J1142" s="16"/>
      <c r="K1142" s="16"/>
      <c r="L1142" s="15"/>
      <c r="M1142" s="15"/>
      <c r="N1142" s="15"/>
      <c r="O1142" s="15"/>
      <c r="P1142" s="15"/>
      <c r="Q1142" s="15"/>
      <c r="R1142" s="179" t="str">
        <f t="shared" si="50"/>
        <v/>
      </c>
      <c r="S1142" s="179" t="str">
        <f t="shared" si="49"/>
        <v/>
      </c>
    </row>
    <row r="1143" spans="1:19">
      <c r="A1143" s="178" t="str">
        <f t="shared" si="48"/>
        <v/>
      </c>
      <c r="B1143" s="16"/>
      <c r="C1143" s="16"/>
      <c r="D1143" s="16"/>
      <c r="E1143" s="16"/>
      <c r="F1143" s="16"/>
      <c r="G1143" s="16"/>
      <c r="H1143" s="16"/>
      <c r="I1143" s="180"/>
      <c r="J1143" s="16"/>
      <c r="K1143" s="16"/>
      <c r="L1143" s="15"/>
      <c r="M1143" s="15"/>
      <c r="N1143" s="15"/>
      <c r="O1143" s="15"/>
      <c r="P1143" s="15"/>
      <c r="Q1143" s="15"/>
      <c r="R1143" s="179" t="str">
        <f t="shared" si="50"/>
        <v/>
      </c>
      <c r="S1143" s="179" t="str">
        <f t="shared" si="49"/>
        <v/>
      </c>
    </row>
    <row r="1144" spans="1:19">
      <c r="A1144" s="178" t="str">
        <f t="shared" si="48"/>
        <v/>
      </c>
      <c r="B1144" s="16"/>
      <c r="C1144" s="16"/>
      <c r="D1144" s="16"/>
      <c r="E1144" s="16"/>
      <c r="F1144" s="16"/>
      <c r="G1144" s="16"/>
      <c r="H1144" s="16"/>
      <c r="I1144" s="180"/>
      <c r="J1144" s="16"/>
      <c r="K1144" s="16"/>
      <c r="L1144" s="15"/>
      <c r="M1144" s="15"/>
      <c r="N1144" s="15"/>
      <c r="O1144" s="15"/>
      <c r="P1144" s="15"/>
      <c r="Q1144" s="15"/>
      <c r="R1144" s="179" t="str">
        <f t="shared" si="50"/>
        <v/>
      </c>
      <c r="S1144" s="179" t="str">
        <f t="shared" si="49"/>
        <v/>
      </c>
    </row>
    <row r="1145" spans="1:19">
      <c r="A1145" s="178" t="str">
        <f t="shared" si="48"/>
        <v/>
      </c>
      <c r="B1145" s="16"/>
      <c r="C1145" s="16"/>
      <c r="D1145" s="16"/>
      <c r="E1145" s="16"/>
      <c r="F1145" s="16"/>
      <c r="G1145" s="16"/>
      <c r="H1145" s="16"/>
      <c r="I1145" s="180"/>
      <c r="J1145" s="16"/>
      <c r="K1145" s="16"/>
      <c r="L1145" s="15"/>
      <c r="M1145" s="15"/>
      <c r="N1145" s="15"/>
      <c r="O1145" s="15"/>
      <c r="P1145" s="15"/>
      <c r="Q1145" s="15"/>
      <c r="R1145" s="179" t="str">
        <f t="shared" si="50"/>
        <v/>
      </c>
      <c r="S1145" s="179" t="str">
        <f t="shared" si="49"/>
        <v/>
      </c>
    </row>
    <row r="1146" spans="1:19">
      <c r="A1146" s="178" t="str">
        <f t="shared" si="48"/>
        <v/>
      </c>
      <c r="B1146" s="16"/>
      <c r="C1146" s="16"/>
      <c r="D1146" s="16"/>
      <c r="E1146" s="16"/>
      <c r="F1146" s="16"/>
      <c r="G1146" s="16"/>
      <c r="H1146" s="16"/>
      <c r="I1146" s="180"/>
      <c r="J1146" s="16"/>
      <c r="K1146" s="16"/>
      <c r="L1146" s="15"/>
      <c r="M1146" s="15"/>
      <c r="N1146" s="15"/>
      <c r="O1146" s="15"/>
      <c r="P1146" s="15"/>
      <c r="Q1146" s="15"/>
      <c r="R1146" s="179" t="str">
        <f t="shared" si="50"/>
        <v/>
      </c>
      <c r="S1146" s="179" t="str">
        <f t="shared" si="49"/>
        <v/>
      </c>
    </row>
    <row r="1147" spans="1:19">
      <c r="A1147" s="178" t="str">
        <f t="shared" si="48"/>
        <v/>
      </c>
      <c r="B1147" s="16"/>
      <c r="C1147" s="16"/>
      <c r="D1147" s="16"/>
      <c r="E1147" s="16"/>
      <c r="F1147" s="16"/>
      <c r="G1147" s="16"/>
      <c r="H1147" s="16"/>
      <c r="I1147" s="180"/>
      <c r="J1147" s="16"/>
      <c r="K1147" s="16"/>
      <c r="L1147" s="15"/>
      <c r="M1147" s="15"/>
      <c r="N1147" s="15"/>
      <c r="O1147" s="15"/>
      <c r="P1147" s="15"/>
      <c r="Q1147" s="15"/>
      <c r="R1147" s="179" t="str">
        <f t="shared" si="50"/>
        <v/>
      </c>
      <c r="S1147" s="179" t="str">
        <f t="shared" si="49"/>
        <v/>
      </c>
    </row>
    <row r="1148" spans="1:19">
      <c r="A1148" s="178" t="str">
        <f t="shared" si="48"/>
        <v/>
      </c>
      <c r="B1148" s="16"/>
      <c r="C1148" s="16"/>
      <c r="D1148" s="16"/>
      <c r="E1148" s="16"/>
      <c r="F1148" s="16"/>
      <c r="G1148" s="16"/>
      <c r="H1148" s="16"/>
      <c r="I1148" s="180"/>
      <c r="J1148" s="16"/>
      <c r="K1148" s="16"/>
      <c r="L1148" s="15"/>
      <c r="M1148" s="15"/>
      <c r="N1148" s="15"/>
      <c r="O1148" s="15"/>
      <c r="P1148" s="15"/>
      <c r="Q1148" s="15"/>
      <c r="R1148" s="179" t="str">
        <f t="shared" si="50"/>
        <v/>
      </c>
      <c r="S1148" s="179" t="str">
        <f t="shared" si="49"/>
        <v/>
      </c>
    </row>
    <row r="1149" spans="1:19">
      <c r="A1149" s="178" t="str">
        <f t="shared" si="48"/>
        <v/>
      </c>
      <c r="B1149" s="16"/>
      <c r="C1149" s="16"/>
      <c r="D1149" s="16"/>
      <c r="E1149" s="16"/>
      <c r="F1149" s="16"/>
      <c r="G1149" s="16"/>
      <c r="H1149" s="16"/>
      <c r="I1149" s="180"/>
      <c r="J1149" s="16"/>
      <c r="K1149" s="16"/>
      <c r="L1149" s="15"/>
      <c r="M1149" s="15"/>
      <c r="N1149" s="15"/>
      <c r="O1149" s="15"/>
      <c r="P1149" s="15"/>
      <c r="Q1149" s="15"/>
      <c r="R1149" s="179" t="str">
        <f t="shared" si="50"/>
        <v/>
      </c>
      <c r="S1149" s="179" t="str">
        <f t="shared" si="49"/>
        <v/>
      </c>
    </row>
    <row r="1150" spans="1:19">
      <c r="A1150" s="178" t="str">
        <f t="shared" si="48"/>
        <v/>
      </c>
      <c r="B1150" s="16"/>
      <c r="C1150" s="16"/>
      <c r="D1150" s="16"/>
      <c r="E1150" s="16"/>
      <c r="F1150" s="16"/>
      <c r="G1150" s="16"/>
      <c r="H1150" s="16"/>
      <c r="I1150" s="180"/>
      <c r="J1150" s="16"/>
      <c r="K1150" s="16"/>
      <c r="L1150" s="15"/>
      <c r="M1150" s="15"/>
      <c r="N1150" s="15"/>
      <c r="O1150" s="15"/>
      <c r="P1150" s="15"/>
      <c r="Q1150" s="15"/>
      <c r="R1150" s="179" t="str">
        <f t="shared" si="50"/>
        <v/>
      </c>
      <c r="S1150" s="179" t="str">
        <f t="shared" si="49"/>
        <v/>
      </c>
    </row>
    <row r="1151" spans="1:19">
      <c r="A1151" s="178" t="str">
        <f t="shared" si="48"/>
        <v/>
      </c>
      <c r="B1151" s="16"/>
      <c r="C1151" s="16"/>
      <c r="D1151" s="16"/>
      <c r="E1151" s="16"/>
      <c r="F1151" s="16"/>
      <c r="G1151" s="16"/>
      <c r="H1151" s="16"/>
      <c r="I1151" s="180"/>
      <c r="J1151" s="16"/>
      <c r="K1151" s="16"/>
      <c r="L1151" s="15"/>
      <c r="M1151" s="15"/>
      <c r="N1151" s="15"/>
      <c r="O1151" s="15"/>
      <c r="P1151" s="15"/>
      <c r="Q1151" s="15"/>
      <c r="R1151" s="179" t="str">
        <f t="shared" si="50"/>
        <v/>
      </c>
      <c r="S1151" s="179" t="str">
        <f t="shared" si="49"/>
        <v/>
      </c>
    </row>
    <row r="1152" spans="1:19">
      <c r="A1152" s="178" t="str">
        <f t="shared" si="48"/>
        <v/>
      </c>
      <c r="B1152" s="16"/>
      <c r="C1152" s="16"/>
      <c r="D1152" s="16"/>
      <c r="E1152" s="16"/>
      <c r="F1152" s="16"/>
      <c r="G1152" s="16"/>
      <c r="H1152" s="16"/>
      <c r="I1152" s="180"/>
      <c r="J1152" s="16"/>
      <c r="K1152" s="16"/>
      <c r="L1152" s="15"/>
      <c r="M1152" s="15"/>
      <c r="N1152" s="15"/>
      <c r="O1152" s="15"/>
      <c r="P1152" s="15"/>
      <c r="Q1152" s="15"/>
      <c r="R1152" s="179" t="str">
        <f t="shared" si="50"/>
        <v/>
      </c>
      <c r="S1152" s="179" t="str">
        <f t="shared" si="49"/>
        <v/>
      </c>
    </row>
    <row r="1153" spans="1:19">
      <c r="A1153" s="178" t="str">
        <f t="shared" si="48"/>
        <v/>
      </c>
      <c r="B1153" s="16"/>
      <c r="C1153" s="16"/>
      <c r="D1153" s="16"/>
      <c r="E1153" s="16"/>
      <c r="F1153" s="16"/>
      <c r="G1153" s="16"/>
      <c r="H1153" s="16"/>
      <c r="I1153" s="180"/>
      <c r="J1153" s="16"/>
      <c r="K1153" s="16"/>
      <c r="L1153" s="15"/>
      <c r="M1153" s="15"/>
      <c r="N1153" s="15"/>
      <c r="O1153" s="15"/>
      <c r="P1153" s="15"/>
      <c r="Q1153" s="15"/>
      <c r="R1153" s="179" t="str">
        <f t="shared" si="50"/>
        <v/>
      </c>
      <c r="S1153" s="179" t="str">
        <f t="shared" si="49"/>
        <v/>
      </c>
    </row>
    <row r="1154" spans="1:19">
      <c r="A1154" s="178" t="str">
        <f t="shared" si="48"/>
        <v/>
      </c>
      <c r="B1154" s="16"/>
      <c r="C1154" s="16"/>
      <c r="D1154" s="16"/>
      <c r="E1154" s="16"/>
      <c r="F1154" s="16"/>
      <c r="G1154" s="16"/>
      <c r="H1154" s="16"/>
      <c r="I1154" s="180"/>
      <c r="J1154" s="16"/>
      <c r="K1154" s="16"/>
      <c r="L1154" s="15"/>
      <c r="M1154" s="15"/>
      <c r="N1154" s="15"/>
      <c r="O1154" s="15"/>
      <c r="P1154" s="15"/>
      <c r="Q1154" s="15"/>
      <c r="R1154" s="179" t="str">
        <f t="shared" si="50"/>
        <v/>
      </c>
      <c r="S1154" s="179" t="str">
        <f t="shared" si="49"/>
        <v/>
      </c>
    </row>
    <row r="1155" spans="1:19">
      <c r="A1155" s="178" t="str">
        <f t="shared" si="48"/>
        <v/>
      </c>
      <c r="B1155" s="16"/>
      <c r="C1155" s="16"/>
      <c r="D1155" s="16"/>
      <c r="E1155" s="16"/>
      <c r="F1155" s="16"/>
      <c r="G1155" s="16"/>
      <c r="H1155" s="16"/>
      <c r="I1155" s="180"/>
      <c r="J1155" s="16"/>
      <c r="K1155" s="16"/>
      <c r="L1155" s="15"/>
      <c r="M1155" s="15"/>
      <c r="N1155" s="15"/>
      <c r="O1155" s="15"/>
      <c r="P1155" s="15"/>
      <c r="Q1155" s="15"/>
      <c r="R1155" s="179" t="str">
        <f t="shared" si="50"/>
        <v/>
      </c>
      <c r="S1155" s="179" t="str">
        <f t="shared" si="49"/>
        <v/>
      </c>
    </row>
    <row r="1156" spans="1:19">
      <c r="A1156" s="178" t="str">
        <f t="shared" si="48"/>
        <v/>
      </c>
      <c r="B1156" s="16"/>
      <c r="C1156" s="16"/>
      <c r="D1156" s="16"/>
      <c r="E1156" s="16"/>
      <c r="F1156" s="16"/>
      <c r="G1156" s="16"/>
      <c r="H1156" s="16"/>
      <c r="I1156" s="180"/>
      <c r="J1156" s="16"/>
      <c r="K1156" s="16"/>
      <c r="L1156" s="15"/>
      <c r="M1156" s="15"/>
      <c r="N1156" s="15"/>
      <c r="O1156" s="15"/>
      <c r="P1156" s="15"/>
      <c r="Q1156" s="15"/>
      <c r="R1156" s="179" t="str">
        <f t="shared" si="50"/>
        <v/>
      </c>
      <c r="S1156" s="179" t="str">
        <f t="shared" si="49"/>
        <v/>
      </c>
    </row>
    <row r="1157" spans="1:19">
      <c r="A1157" s="178" t="str">
        <f t="shared" si="48"/>
        <v/>
      </c>
      <c r="B1157" s="16"/>
      <c r="C1157" s="16"/>
      <c r="D1157" s="16"/>
      <c r="E1157" s="16"/>
      <c r="F1157" s="16"/>
      <c r="G1157" s="16"/>
      <c r="H1157" s="16"/>
      <c r="I1157" s="180"/>
      <c r="J1157" s="16"/>
      <c r="K1157" s="16"/>
      <c r="L1157" s="15"/>
      <c r="M1157" s="15"/>
      <c r="N1157" s="15"/>
      <c r="O1157" s="15"/>
      <c r="P1157" s="15"/>
      <c r="Q1157" s="15"/>
      <c r="R1157" s="179" t="str">
        <f t="shared" si="50"/>
        <v/>
      </c>
      <c r="S1157" s="179" t="str">
        <f t="shared" si="49"/>
        <v/>
      </c>
    </row>
    <row r="1158" spans="1:19">
      <c r="A1158" s="178" t="str">
        <f>IF(D1158&lt;&gt;"",ROW()-5,"")</f>
        <v/>
      </c>
      <c r="B1158" s="16"/>
      <c r="C1158" s="16"/>
      <c r="D1158" s="16"/>
      <c r="E1158" s="16"/>
      <c r="F1158" s="16"/>
      <c r="G1158" s="16"/>
      <c r="H1158" s="16"/>
      <c r="I1158" s="180"/>
      <c r="J1158" s="16"/>
      <c r="K1158" s="16"/>
      <c r="L1158" s="15"/>
      <c r="M1158" s="15"/>
      <c r="N1158" s="15"/>
      <c r="O1158" s="15"/>
      <c r="P1158" s="15"/>
      <c r="Q1158" s="15"/>
      <c r="R1158" s="179" t="str">
        <f t="shared" si="50"/>
        <v/>
      </c>
      <c r="S1158" s="179" t="str">
        <f t="shared" si="49"/>
        <v/>
      </c>
    </row>
    <row r="1159" spans="1:19">
      <c r="A1159" s="178" t="str">
        <f>IF(D1159&lt;&gt;"",ROW()-5,"")</f>
        <v/>
      </c>
      <c r="B1159" s="16"/>
      <c r="C1159" s="16"/>
      <c r="D1159" s="16"/>
      <c r="E1159" s="16"/>
      <c r="F1159" s="16"/>
      <c r="G1159" s="16"/>
      <c r="H1159" s="16"/>
      <c r="I1159" s="180"/>
      <c r="J1159" s="16"/>
      <c r="K1159" s="16"/>
      <c r="L1159" s="15"/>
      <c r="M1159" s="15"/>
      <c r="N1159" s="15"/>
      <c r="O1159" s="15"/>
      <c r="P1159" s="15"/>
      <c r="Q1159" s="15"/>
      <c r="R1159" s="179" t="str">
        <f t="shared" si="50"/>
        <v/>
      </c>
      <c r="S1159" s="179" t="str">
        <f t="shared" si="49"/>
        <v/>
      </c>
    </row>
    <row r="1160" spans="1:19">
      <c r="A1160" s="178" t="str">
        <f>IF(D1160&lt;&gt;"",ROW()-5,"")</f>
        <v/>
      </c>
      <c r="B1160" s="16"/>
      <c r="C1160" s="16"/>
      <c r="D1160" s="16"/>
      <c r="E1160" s="16"/>
      <c r="F1160" s="16"/>
      <c r="G1160" s="16"/>
      <c r="H1160" s="16"/>
      <c r="I1160" s="180"/>
      <c r="J1160" s="16"/>
      <c r="K1160" s="16"/>
      <c r="L1160" s="15"/>
      <c r="M1160" s="15"/>
      <c r="N1160" s="15"/>
      <c r="O1160" s="15"/>
      <c r="P1160" s="15"/>
      <c r="Q1160" s="15"/>
      <c r="R1160" s="179" t="str">
        <f t="shared" si="50"/>
        <v/>
      </c>
      <c r="S1160" s="179" t="str">
        <f t="shared" si="49"/>
        <v/>
      </c>
    </row>
    <row r="1161" spans="1:19">
      <c r="A1161" s="178" t="str">
        <f>IF(D1161&lt;&gt;"",ROW()-5,"")</f>
        <v/>
      </c>
      <c r="B1161" s="16"/>
      <c r="C1161" s="16"/>
      <c r="D1161" s="16"/>
      <c r="E1161" s="16"/>
      <c r="F1161" s="16"/>
      <c r="G1161" s="16"/>
      <c r="H1161" s="16"/>
      <c r="I1161" s="180"/>
      <c r="J1161" s="16"/>
      <c r="K1161" s="16"/>
      <c r="L1161" s="15"/>
      <c r="M1161" s="15"/>
      <c r="N1161" s="15"/>
      <c r="O1161" s="15"/>
      <c r="P1161" s="15"/>
      <c r="Q1161" s="15"/>
      <c r="R1161" s="179" t="str">
        <f t="shared" si="50"/>
        <v/>
      </c>
      <c r="S1161" s="179" t="str">
        <f t="shared" si="49"/>
        <v/>
      </c>
    </row>
    <row r="1162" spans="1:19">
      <c r="A1162" s="178" t="str">
        <f>IF(D1162&lt;&gt;"",ROW()-5,"")</f>
        <v/>
      </c>
      <c r="B1162" s="16"/>
      <c r="C1162" s="16"/>
      <c r="D1162" s="16"/>
      <c r="E1162" s="16"/>
      <c r="F1162" s="16"/>
      <c r="G1162" s="16"/>
      <c r="H1162" s="16"/>
      <c r="I1162" s="180"/>
      <c r="J1162" s="16"/>
      <c r="K1162" s="16"/>
      <c r="L1162" s="15"/>
      <c r="M1162" s="15"/>
      <c r="N1162" s="15"/>
      <c r="O1162" s="15"/>
      <c r="P1162" s="15"/>
      <c r="Q1162" s="15"/>
      <c r="R1162" s="179" t="str">
        <f t="shared" si="50"/>
        <v/>
      </c>
      <c r="S1162" s="179" t="str">
        <f t="shared" si="49"/>
        <v/>
      </c>
    </row>
  </sheetData>
  <sheetProtection algorithmName="SHA-512" hashValue="JsxmbF2ISln5MZEzlbvE6fcWpzSm6u4fGhZyyi4V9xPgicX0847eMcYCI7Ox4nPil6AiwGgS/xzm4VW6gC1JMA==" saltValue="mqUuoKRjQhVS+cPDtJek2A==" spinCount="100000" sheet="1" selectLockedCells="1"/>
  <protectedRanges>
    <protectedRange sqref="B2 A6:Q1162" name="範圍1"/>
  </protectedRanges>
  <mergeCells count="16">
    <mergeCell ref="R4:R5"/>
    <mergeCell ref="S4:S5"/>
    <mergeCell ref="R3:S3"/>
    <mergeCell ref="A1:Q1"/>
    <mergeCell ref="I3:I5"/>
    <mergeCell ref="D3:D5"/>
    <mergeCell ref="A3:A5"/>
    <mergeCell ref="B3:C3"/>
    <mergeCell ref="B4:B5"/>
    <mergeCell ref="C4:C5"/>
    <mergeCell ref="B2:C2"/>
    <mergeCell ref="E2:I2"/>
    <mergeCell ref="E3:H5"/>
    <mergeCell ref="J2:K3"/>
    <mergeCell ref="L2:P3"/>
    <mergeCell ref="Q2:Q4"/>
  </mergeCells>
  <phoneticPr fontId="2" type="noConversion"/>
  <conditionalFormatting sqref="R6:S1162">
    <cfRule type="containsBlanks" priority="369" stopIfTrue="1">
      <formula>LEN(TRIM(R6))=0</formula>
    </cfRule>
    <cfRule type="cellIs" dxfId="375" priority="370" stopIfTrue="1" operator="equal">
      <formula>0</formula>
    </cfRule>
    <cfRule type="cellIs" dxfId="374" priority="371" stopIfTrue="1" operator="greaterThan">
      <formula>1</formula>
    </cfRule>
  </conditionalFormatting>
  <conditionalFormatting sqref="E6:H6">
    <cfRule type="duplicateValues" dxfId="373" priority="368" stopIfTrue="1"/>
  </conditionalFormatting>
  <conditionalFormatting sqref="E7:H7">
    <cfRule type="duplicateValues" dxfId="372" priority="366" stopIfTrue="1"/>
  </conditionalFormatting>
  <conditionalFormatting sqref="E8:H8">
    <cfRule type="duplicateValues" dxfId="371" priority="365" stopIfTrue="1"/>
  </conditionalFormatting>
  <conditionalFormatting sqref="E9:H9">
    <cfRule type="duplicateValues" dxfId="370" priority="364" stopIfTrue="1"/>
  </conditionalFormatting>
  <conditionalFormatting sqref="E10:H10">
    <cfRule type="duplicateValues" dxfId="369" priority="363" stopIfTrue="1"/>
  </conditionalFormatting>
  <conditionalFormatting sqref="E11:H11">
    <cfRule type="duplicateValues" dxfId="368" priority="362" stopIfTrue="1"/>
  </conditionalFormatting>
  <conditionalFormatting sqref="E12:H12">
    <cfRule type="duplicateValues" dxfId="367" priority="361" stopIfTrue="1"/>
  </conditionalFormatting>
  <conditionalFormatting sqref="E13:H13">
    <cfRule type="duplicateValues" dxfId="366" priority="360" stopIfTrue="1"/>
  </conditionalFormatting>
  <conditionalFormatting sqref="E14:H14">
    <cfRule type="duplicateValues" dxfId="365" priority="359" stopIfTrue="1"/>
  </conditionalFormatting>
  <conditionalFormatting sqref="E15:H15">
    <cfRule type="duplicateValues" dxfId="364" priority="358" stopIfTrue="1"/>
  </conditionalFormatting>
  <conditionalFormatting sqref="E16:H16">
    <cfRule type="duplicateValues" dxfId="363" priority="357" stopIfTrue="1"/>
  </conditionalFormatting>
  <conditionalFormatting sqref="E17:H17">
    <cfRule type="duplicateValues" dxfId="362" priority="356" stopIfTrue="1"/>
  </conditionalFormatting>
  <conditionalFormatting sqref="E18:H18">
    <cfRule type="duplicateValues" dxfId="361" priority="355" stopIfTrue="1"/>
  </conditionalFormatting>
  <conditionalFormatting sqref="E19:H19">
    <cfRule type="duplicateValues" dxfId="360" priority="354" stopIfTrue="1"/>
  </conditionalFormatting>
  <conditionalFormatting sqref="E20:H20">
    <cfRule type="duplicateValues" dxfId="359" priority="353" stopIfTrue="1"/>
  </conditionalFormatting>
  <conditionalFormatting sqref="E21:H21">
    <cfRule type="duplicateValues" dxfId="358" priority="352" stopIfTrue="1"/>
  </conditionalFormatting>
  <conditionalFormatting sqref="E22:H22">
    <cfRule type="duplicateValues" dxfId="357" priority="351" stopIfTrue="1"/>
  </conditionalFormatting>
  <conditionalFormatting sqref="E23:H23">
    <cfRule type="duplicateValues" dxfId="356" priority="350" stopIfTrue="1"/>
  </conditionalFormatting>
  <conditionalFormatting sqref="E24:H24">
    <cfRule type="duplicateValues" dxfId="355" priority="349" stopIfTrue="1"/>
  </conditionalFormatting>
  <conditionalFormatting sqref="E25:H25">
    <cfRule type="duplicateValues" dxfId="354" priority="348" stopIfTrue="1"/>
  </conditionalFormatting>
  <conditionalFormatting sqref="E26:H26">
    <cfRule type="duplicateValues" dxfId="353" priority="347" stopIfTrue="1"/>
  </conditionalFormatting>
  <conditionalFormatting sqref="E27:H27">
    <cfRule type="duplicateValues" dxfId="352" priority="346" stopIfTrue="1"/>
  </conditionalFormatting>
  <conditionalFormatting sqref="E28:H28">
    <cfRule type="duplicateValues" dxfId="351" priority="345" stopIfTrue="1"/>
  </conditionalFormatting>
  <conditionalFormatting sqref="E29:H29">
    <cfRule type="duplicateValues" dxfId="350" priority="344" stopIfTrue="1"/>
  </conditionalFormatting>
  <conditionalFormatting sqref="E30:H30">
    <cfRule type="duplicateValues" dxfId="349" priority="343" stopIfTrue="1"/>
  </conditionalFormatting>
  <conditionalFormatting sqref="E31:H31">
    <cfRule type="duplicateValues" dxfId="348" priority="342" stopIfTrue="1"/>
  </conditionalFormatting>
  <conditionalFormatting sqref="E32:H32">
    <cfRule type="duplicateValues" dxfId="347" priority="341" stopIfTrue="1"/>
  </conditionalFormatting>
  <conditionalFormatting sqref="E33:H33">
    <cfRule type="duplicateValues" dxfId="346" priority="340" stopIfTrue="1"/>
  </conditionalFormatting>
  <conditionalFormatting sqref="E34:H34">
    <cfRule type="duplicateValues" dxfId="345" priority="339" stopIfTrue="1"/>
  </conditionalFormatting>
  <conditionalFormatting sqref="E35:H35">
    <cfRule type="duplicateValues" dxfId="344" priority="338" stopIfTrue="1"/>
  </conditionalFormatting>
  <conditionalFormatting sqref="E36:H36">
    <cfRule type="duplicateValues" dxfId="343" priority="337" stopIfTrue="1"/>
  </conditionalFormatting>
  <conditionalFormatting sqref="E37:H37">
    <cfRule type="duplicateValues" dxfId="342" priority="336" stopIfTrue="1"/>
  </conditionalFormatting>
  <conditionalFormatting sqref="E38:H38">
    <cfRule type="duplicateValues" dxfId="341" priority="335" stopIfTrue="1"/>
  </conditionalFormatting>
  <conditionalFormatting sqref="E39:H39">
    <cfRule type="duplicateValues" dxfId="340" priority="334" stopIfTrue="1"/>
  </conditionalFormatting>
  <conditionalFormatting sqref="E40:H40">
    <cfRule type="duplicateValues" dxfId="339" priority="333" stopIfTrue="1"/>
  </conditionalFormatting>
  <conditionalFormatting sqref="E41:H41">
    <cfRule type="duplicateValues" dxfId="338" priority="332" stopIfTrue="1"/>
  </conditionalFormatting>
  <conditionalFormatting sqref="E42:H42">
    <cfRule type="duplicateValues" dxfId="337" priority="331" stopIfTrue="1"/>
  </conditionalFormatting>
  <conditionalFormatting sqref="E43:H43">
    <cfRule type="duplicateValues" dxfId="336" priority="330" stopIfTrue="1"/>
  </conditionalFormatting>
  <conditionalFormatting sqref="E44:H44">
    <cfRule type="duplicateValues" dxfId="335" priority="329" stopIfTrue="1"/>
  </conditionalFormatting>
  <conditionalFormatting sqref="E45:H45">
    <cfRule type="duplicateValues" dxfId="334" priority="328" stopIfTrue="1"/>
  </conditionalFormatting>
  <conditionalFormatting sqref="E46:H46">
    <cfRule type="duplicateValues" dxfId="333" priority="327" stopIfTrue="1"/>
  </conditionalFormatting>
  <conditionalFormatting sqref="E47:H47">
    <cfRule type="duplicateValues" dxfId="332" priority="326" stopIfTrue="1"/>
  </conditionalFormatting>
  <conditionalFormatting sqref="E48:H48">
    <cfRule type="duplicateValues" dxfId="331" priority="325" stopIfTrue="1"/>
  </conditionalFormatting>
  <conditionalFormatting sqref="E49:H49">
    <cfRule type="duplicateValues" dxfId="330" priority="324" stopIfTrue="1"/>
  </conditionalFormatting>
  <conditionalFormatting sqref="E50:H50">
    <cfRule type="duplicateValues" dxfId="329" priority="323" stopIfTrue="1"/>
  </conditionalFormatting>
  <conditionalFormatting sqref="E51:H51">
    <cfRule type="duplicateValues" dxfId="328" priority="322" stopIfTrue="1"/>
  </conditionalFormatting>
  <conditionalFormatting sqref="E52:H52">
    <cfRule type="duplicateValues" dxfId="327" priority="321" stopIfTrue="1"/>
  </conditionalFormatting>
  <conditionalFormatting sqref="E53:H53">
    <cfRule type="duplicateValues" dxfId="326" priority="320" stopIfTrue="1"/>
  </conditionalFormatting>
  <conditionalFormatting sqref="E54:H54">
    <cfRule type="duplicateValues" dxfId="325" priority="319" stopIfTrue="1"/>
  </conditionalFormatting>
  <conditionalFormatting sqref="E55:H55">
    <cfRule type="duplicateValues" dxfId="324" priority="318" stopIfTrue="1"/>
  </conditionalFormatting>
  <conditionalFormatting sqref="E56:H56">
    <cfRule type="duplicateValues" dxfId="323" priority="317" stopIfTrue="1"/>
  </conditionalFormatting>
  <conditionalFormatting sqref="E57:H57">
    <cfRule type="duplicateValues" dxfId="322" priority="316" stopIfTrue="1"/>
  </conditionalFormatting>
  <conditionalFormatting sqref="E58:H58">
    <cfRule type="duplicateValues" dxfId="321" priority="315" stopIfTrue="1"/>
  </conditionalFormatting>
  <conditionalFormatting sqref="E59:H59">
    <cfRule type="duplicateValues" dxfId="320" priority="314" stopIfTrue="1"/>
  </conditionalFormatting>
  <conditionalFormatting sqref="E60:H60">
    <cfRule type="duplicateValues" dxfId="319" priority="313" stopIfTrue="1"/>
  </conditionalFormatting>
  <conditionalFormatting sqref="E61:H61">
    <cfRule type="duplicateValues" dxfId="318" priority="312" stopIfTrue="1"/>
  </conditionalFormatting>
  <conditionalFormatting sqref="E62:H62">
    <cfRule type="duplicateValues" dxfId="317" priority="311" stopIfTrue="1"/>
  </conditionalFormatting>
  <conditionalFormatting sqref="E63:H63">
    <cfRule type="duplicateValues" dxfId="316" priority="310" stopIfTrue="1"/>
  </conditionalFormatting>
  <conditionalFormatting sqref="E64:H64">
    <cfRule type="duplicateValues" dxfId="315" priority="309" stopIfTrue="1"/>
  </conditionalFormatting>
  <conditionalFormatting sqref="E65:H65">
    <cfRule type="duplicateValues" dxfId="314" priority="308" stopIfTrue="1"/>
  </conditionalFormatting>
  <conditionalFormatting sqref="E66:H66">
    <cfRule type="duplicateValues" dxfId="313" priority="307" stopIfTrue="1"/>
  </conditionalFormatting>
  <conditionalFormatting sqref="E67:H67">
    <cfRule type="duplicateValues" dxfId="312" priority="306" stopIfTrue="1"/>
  </conditionalFormatting>
  <conditionalFormatting sqref="E68:H68">
    <cfRule type="duplicateValues" dxfId="311" priority="305" stopIfTrue="1"/>
  </conditionalFormatting>
  <conditionalFormatting sqref="E69:H69">
    <cfRule type="duplicateValues" dxfId="310" priority="304" stopIfTrue="1"/>
  </conditionalFormatting>
  <conditionalFormatting sqref="E70:H70">
    <cfRule type="duplicateValues" dxfId="309" priority="303" stopIfTrue="1"/>
  </conditionalFormatting>
  <conditionalFormatting sqref="E71:H71">
    <cfRule type="duplicateValues" dxfId="308" priority="302" stopIfTrue="1"/>
  </conditionalFormatting>
  <conditionalFormatting sqref="E72:H72">
    <cfRule type="duplicateValues" dxfId="307" priority="301" stopIfTrue="1"/>
  </conditionalFormatting>
  <conditionalFormatting sqref="E73:H73">
    <cfRule type="duplicateValues" dxfId="306" priority="300" stopIfTrue="1"/>
  </conditionalFormatting>
  <conditionalFormatting sqref="E74:H74">
    <cfRule type="duplicateValues" dxfId="305" priority="299" stopIfTrue="1"/>
  </conditionalFormatting>
  <conditionalFormatting sqref="E75:H75">
    <cfRule type="duplicateValues" dxfId="304" priority="298" stopIfTrue="1"/>
  </conditionalFormatting>
  <conditionalFormatting sqref="E76:H76">
    <cfRule type="duplicateValues" dxfId="303" priority="297" stopIfTrue="1"/>
  </conditionalFormatting>
  <conditionalFormatting sqref="E77:H77">
    <cfRule type="duplicateValues" dxfId="302" priority="296" stopIfTrue="1"/>
  </conditionalFormatting>
  <conditionalFormatting sqref="E78:H78">
    <cfRule type="duplicateValues" dxfId="301" priority="295" stopIfTrue="1"/>
  </conditionalFormatting>
  <conditionalFormatting sqref="E79:H79">
    <cfRule type="duplicateValues" dxfId="300" priority="294" stopIfTrue="1"/>
  </conditionalFormatting>
  <conditionalFormatting sqref="E80:H80">
    <cfRule type="duplicateValues" dxfId="299" priority="293" stopIfTrue="1"/>
  </conditionalFormatting>
  <conditionalFormatting sqref="E81:H81">
    <cfRule type="duplicateValues" dxfId="298" priority="292" stopIfTrue="1"/>
  </conditionalFormatting>
  <conditionalFormatting sqref="E82:H82">
    <cfRule type="duplicateValues" dxfId="297" priority="291" stopIfTrue="1"/>
  </conditionalFormatting>
  <conditionalFormatting sqref="E83:H83">
    <cfRule type="duplicateValues" dxfId="296" priority="290" stopIfTrue="1"/>
  </conditionalFormatting>
  <conditionalFormatting sqref="E84:H84">
    <cfRule type="duplicateValues" dxfId="295" priority="289" stopIfTrue="1"/>
  </conditionalFormatting>
  <conditionalFormatting sqref="E85:H85">
    <cfRule type="duplicateValues" dxfId="294" priority="288" stopIfTrue="1"/>
  </conditionalFormatting>
  <conditionalFormatting sqref="E86:H86">
    <cfRule type="duplicateValues" dxfId="293" priority="287" stopIfTrue="1"/>
  </conditionalFormatting>
  <conditionalFormatting sqref="E87:H87">
    <cfRule type="duplicateValues" dxfId="292" priority="286" stopIfTrue="1"/>
  </conditionalFormatting>
  <conditionalFormatting sqref="E88:H88">
    <cfRule type="duplicateValues" dxfId="291" priority="285" stopIfTrue="1"/>
  </conditionalFormatting>
  <conditionalFormatting sqref="E89:H89">
    <cfRule type="duplicateValues" dxfId="290" priority="284" stopIfTrue="1"/>
  </conditionalFormatting>
  <conditionalFormatting sqref="E90:H90">
    <cfRule type="duplicateValues" dxfId="289" priority="283" stopIfTrue="1"/>
  </conditionalFormatting>
  <conditionalFormatting sqref="E91:H91">
    <cfRule type="duplicateValues" dxfId="288" priority="282" stopIfTrue="1"/>
  </conditionalFormatting>
  <conditionalFormatting sqref="E92:H92">
    <cfRule type="duplicateValues" dxfId="287" priority="281" stopIfTrue="1"/>
  </conditionalFormatting>
  <conditionalFormatting sqref="E93:H93">
    <cfRule type="duplicateValues" dxfId="286" priority="280" stopIfTrue="1"/>
  </conditionalFormatting>
  <conditionalFormatting sqref="E94:H94">
    <cfRule type="duplicateValues" dxfId="285" priority="279" stopIfTrue="1"/>
  </conditionalFormatting>
  <conditionalFormatting sqref="E95:H95">
    <cfRule type="duplicateValues" dxfId="284" priority="278" stopIfTrue="1"/>
  </conditionalFormatting>
  <conditionalFormatting sqref="E96:H96">
    <cfRule type="duplicateValues" dxfId="283" priority="277" stopIfTrue="1"/>
  </conditionalFormatting>
  <conditionalFormatting sqref="E97:H97">
    <cfRule type="duplicateValues" dxfId="282" priority="276" stopIfTrue="1"/>
  </conditionalFormatting>
  <conditionalFormatting sqref="E98:H98">
    <cfRule type="duplicateValues" dxfId="281" priority="275" stopIfTrue="1"/>
  </conditionalFormatting>
  <conditionalFormatting sqref="E99:H99">
    <cfRule type="duplicateValues" dxfId="280" priority="274" stopIfTrue="1"/>
  </conditionalFormatting>
  <conditionalFormatting sqref="E100:H100">
    <cfRule type="duplicateValues" dxfId="279" priority="273" stopIfTrue="1"/>
  </conditionalFormatting>
  <conditionalFormatting sqref="E101:H101">
    <cfRule type="duplicateValues" dxfId="278" priority="272" stopIfTrue="1"/>
  </conditionalFormatting>
  <conditionalFormatting sqref="E102:H102">
    <cfRule type="duplicateValues" dxfId="277" priority="271" stopIfTrue="1"/>
  </conditionalFormatting>
  <conditionalFormatting sqref="E103:H103">
    <cfRule type="duplicateValues" dxfId="276" priority="270" stopIfTrue="1"/>
  </conditionalFormatting>
  <conditionalFormatting sqref="E104:H104">
    <cfRule type="duplicateValues" dxfId="275" priority="269" stopIfTrue="1"/>
  </conditionalFormatting>
  <conditionalFormatting sqref="E105:H105">
    <cfRule type="duplicateValues" dxfId="274" priority="268" stopIfTrue="1"/>
  </conditionalFormatting>
  <conditionalFormatting sqref="E106:H106">
    <cfRule type="duplicateValues" dxfId="273" priority="267" stopIfTrue="1"/>
  </conditionalFormatting>
  <conditionalFormatting sqref="E107:H107">
    <cfRule type="duplicateValues" dxfId="272" priority="266" stopIfTrue="1"/>
  </conditionalFormatting>
  <conditionalFormatting sqref="E108:H108">
    <cfRule type="duplicateValues" dxfId="271" priority="265" stopIfTrue="1"/>
  </conditionalFormatting>
  <conditionalFormatting sqref="E109:H109">
    <cfRule type="duplicateValues" dxfId="270" priority="264" stopIfTrue="1"/>
  </conditionalFormatting>
  <conditionalFormatting sqref="E110:H110">
    <cfRule type="duplicateValues" dxfId="269" priority="263" stopIfTrue="1"/>
  </conditionalFormatting>
  <conditionalFormatting sqref="E111:H111">
    <cfRule type="duplicateValues" dxfId="268" priority="262" stopIfTrue="1"/>
  </conditionalFormatting>
  <conditionalFormatting sqref="E112:H112">
    <cfRule type="duplicateValues" dxfId="267" priority="261" stopIfTrue="1"/>
  </conditionalFormatting>
  <conditionalFormatting sqref="E113:H113">
    <cfRule type="duplicateValues" dxfId="266" priority="260" stopIfTrue="1"/>
  </conditionalFormatting>
  <conditionalFormatting sqref="E114:H114">
    <cfRule type="duplicateValues" dxfId="265" priority="259" stopIfTrue="1"/>
  </conditionalFormatting>
  <conditionalFormatting sqref="E115:H115">
    <cfRule type="duplicateValues" dxfId="264" priority="258" stopIfTrue="1"/>
  </conditionalFormatting>
  <conditionalFormatting sqref="E116:H116">
    <cfRule type="duplicateValues" dxfId="263" priority="257" stopIfTrue="1"/>
  </conditionalFormatting>
  <conditionalFormatting sqref="E117:H117">
    <cfRule type="duplicateValues" dxfId="262" priority="256" stopIfTrue="1"/>
  </conditionalFormatting>
  <conditionalFormatting sqref="E118:H118">
    <cfRule type="duplicateValues" dxfId="261" priority="255" stopIfTrue="1"/>
  </conditionalFormatting>
  <conditionalFormatting sqref="E119:H119">
    <cfRule type="duplicateValues" dxfId="260" priority="254" stopIfTrue="1"/>
  </conditionalFormatting>
  <conditionalFormatting sqref="E120:H120">
    <cfRule type="duplicateValues" dxfId="259" priority="253" stopIfTrue="1"/>
  </conditionalFormatting>
  <conditionalFormatting sqref="E121:H121">
    <cfRule type="duplicateValues" dxfId="258" priority="252" stopIfTrue="1"/>
  </conditionalFormatting>
  <conditionalFormatting sqref="E122:H122">
    <cfRule type="duplicateValues" dxfId="257" priority="251" stopIfTrue="1"/>
  </conditionalFormatting>
  <conditionalFormatting sqref="E123:H123">
    <cfRule type="duplicateValues" dxfId="256" priority="250" stopIfTrue="1"/>
  </conditionalFormatting>
  <conditionalFormatting sqref="E124:H124">
    <cfRule type="duplicateValues" dxfId="255" priority="249" stopIfTrue="1"/>
  </conditionalFormatting>
  <conditionalFormatting sqref="E125:H125">
    <cfRule type="duplicateValues" dxfId="254" priority="248" stopIfTrue="1"/>
  </conditionalFormatting>
  <conditionalFormatting sqref="E126:H126">
    <cfRule type="duplicateValues" dxfId="253" priority="247" stopIfTrue="1"/>
  </conditionalFormatting>
  <conditionalFormatting sqref="E127:H127">
    <cfRule type="duplicateValues" dxfId="252" priority="246" stopIfTrue="1"/>
  </conditionalFormatting>
  <conditionalFormatting sqref="E128:H128">
    <cfRule type="duplicateValues" dxfId="251" priority="245" stopIfTrue="1"/>
  </conditionalFormatting>
  <conditionalFormatting sqref="E129:H129">
    <cfRule type="duplicateValues" dxfId="250" priority="244" stopIfTrue="1"/>
  </conditionalFormatting>
  <conditionalFormatting sqref="E130:H130">
    <cfRule type="duplicateValues" dxfId="249" priority="243" stopIfTrue="1"/>
  </conditionalFormatting>
  <conditionalFormatting sqref="E131:H131">
    <cfRule type="duplicateValues" dxfId="248" priority="242" stopIfTrue="1"/>
  </conditionalFormatting>
  <conditionalFormatting sqref="E132:H132">
    <cfRule type="duplicateValues" dxfId="247" priority="241" stopIfTrue="1"/>
  </conditionalFormatting>
  <conditionalFormatting sqref="E133:H133">
    <cfRule type="duplicateValues" dxfId="246" priority="240" stopIfTrue="1"/>
  </conditionalFormatting>
  <conditionalFormatting sqref="E134:H134">
    <cfRule type="duplicateValues" dxfId="245" priority="239" stopIfTrue="1"/>
  </conditionalFormatting>
  <conditionalFormatting sqref="E135:H135">
    <cfRule type="duplicateValues" dxfId="244" priority="238" stopIfTrue="1"/>
  </conditionalFormatting>
  <conditionalFormatting sqref="E136:H136">
    <cfRule type="duplicateValues" dxfId="243" priority="237" stopIfTrue="1"/>
  </conditionalFormatting>
  <conditionalFormatting sqref="E137:H137">
    <cfRule type="duplicateValues" dxfId="242" priority="236" stopIfTrue="1"/>
  </conditionalFormatting>
  <conditionalFormatting sqref="E138:H138">
    <cfRule type="duplicateValues" dxfId="241" priority="235" stopIfTrue="1"/>
  </conditionalFormatting>
  <conditionalFormatting sqref="E139:H139">
    <cfRule type="duplicateValues" dxfId="240" priority="234" stopIfTrue="1"/>
  </conditionalFormatting>
  <conditionalFormatting sqref="E140:H140">
    <cfRule type="duplicateValues" dxfId="239" priority="233" stopIfTrue="1"/>
  </conditionalFormatting>
  <conditionalFormatting sqref="E141:H141">
    <cfRule type="duplicateValues" dxfId="238" priority="232" stopIfTrue="1"/>
  </conditionalFormatting>
  <conditionalFormatting sqref="E142:H142">
    <cfRule type="duplicateValues" dxfId="237" priority="231" stopIfTrue="1"/>
  </conditionalFormatting>
  <conditionalFormatting sqref="E143:H143">
    <cfRule type="duplicateValues" dxfId="236" priority="230" stopIfTrue="1"/>
  </conditionalFormatting>
  <conditionalFormatting sqref="E144:H144">
    <cfRule type="duplicateValues" dxfId="235" priority="229" stopIfTrue="1"/>
  </conditionalFormatting>
  <conditionalFormatting sqref="E145:H145">
    <cfRule type="duplicateValues" dxfId="234" priority="228" stopIfTrue="1"/>
  </conditionalFormatting>
  <conditionalFormatting sqref="E146:H146">
    <cfRule type="duplicateValues" dxfId="233" priority="227" stopIfTrue="1"/>
  </conditionalFormatting>
  <conditionalFormatting sqref="E147:H147">
    <cfRule type="duplicateValues" dxfId="232" priority="226" stopIfTrue="1"/>
  </conditionalFormatting>
  <conditionalFormatting sqref="E148:H148">
    <cfRule type="duplicateValues" dxfId="231" priority="225" stopIfTrue="1"/>
  </conditionalFormatting>
  <conditionalFormatting sqref="E149:H149">
    <cfRule type="duplicateValues" dxfId="230" priority="224" stopIfTrue="1"/>
  </conditionalFormatting>
  <conditionalFormatting sqref="E150:H150">
    <cfRule type="duplicateValues" dxfId="229" priority="223" stopIfTrue="1"/>
  </conditionalFormatting>
  <conditionalFormatting sqref="E151:H151">
    <cfRule type="duplicateValues" dxfId="228" priority="222" stopIfTrue="1"/>
  </conditionalFormatting>
  <conditionalFormatting sqref="E152:H152">
    <cfRule type="duplicateValues" dxfId="227" priority="221" stopIfTrue="1"/>
  </conditionalFormatting>
  <conditionalFormatting sqref="E153:H153">
    <cfRule type="duplicateValues" dxfId="226" priority="220" stopIfTrue="1"/>
  </conditionalFormatting>
  <conditionalFormatting sqref="E154:H154">
    <cfRule type="duplicateValues" dxfId="225" priority="219" stopIfTrue="1"/>
  </conditionalFormatting>
  <conditionalFormatting sqref="E155:H155">
    <cfRule type="duplicateValues" dxfId="224" priority="218" stopIfTrue="1"/>
  </conditionalFormatting>
  <conditionalFormatting sqref="E156:H156">
    <cfRule type="duplicateValues" dxfId="223" priority="217" stopIfTrue="1"/>
  </conditionalFormatting>
  <conditionalFormatting sqref="E157:H157">
    <cfRule type="duplicateValues" dxfId="222" priority="216" stopIfTrue="1"/>
  </conditionalFormatting>
  <conditionalFormatting sqref="E158:H158">
    <cfRule type="duplicateValues" dxfId="221" priority="215" stopIfTrue="1"/>
  </conditionalFormatting>
  <conditionalFormatting sqref="E159:H159">
    <cfRule type="duplicateValues" dxfId="220" priority="214" stopIfTrue="1"/>
  </conditionalFormatting>
  <conditionalFormatting sqref="E160:H160">
    <cfRule type="duplicateValues" dxfId="219" priority="213" stopIfTrue="1"/>
  </conditionalFormatting>
  <conditionalFormatting sqref="E161:H161">
    <cfRule type="duplicateValues" dxfId="218" priority="212" stopIfTrue="1"/>
  </conditionalFormatting>
  <conditionalFormatting sqref="E162:H162">
    <cfRule type="duplicateValues" dxfId="217" priority="211" stopIfTrue="1"/>
  </conditionalFormatting>
  <conditionalFormatting sqref="E163:H163">
    <cfRule type="duplicateValues" dxfId="216" priority="210" stopIfTrue="1"/>
  </conditionalFormatting>
  <conditionalFormatting sqref="E164:H164">
    <cfRule type="duplicateValues" dxfId="215" priority="209" stopIfTrue="1"/>
  </conditionalFormatting>
  <conditionalFormatting sqref="E165:H165">
    <cfRule type="duplicateValues" dxfId="214" priority="208" stopIfTrue="1"/>
  </conditionalFormatting>
  <conditionalFormatting sqref="E166:H166">
    <cfRule type="duplicateValues" dxfId="213" priority="207" stopIfTrue="1"/>
  </conditionalFormatting>
  <conditionalFormatting sqref="E167:H167">
    <cfRule type="duplicateValues" dxfId="212" priority="206" stopIfTrue="1"/>
  </conditionalFormatting>
  <conditionalFormatting sqref="E168:H168">
    <cfRule type="duplicateValues" dxfId="211" priority="205" stopIfTrue="1"/>
  </conditionalFormatting>
  <conditionalFormatting sqref="E169:H169">
    <cfRule type="duplicateValues" dxfId="210" priority="204" stopIfTrue="1"/>
  </conditionalFormatting>
  <conditionalFormatting sqref="E170:H170">
    <cfRule type="duplicateValues" dxfId="209" priority="203" stopIfTrue="1"/>
  </conditionalFormatting>
  <conditionalFormatting sqref="E171:H171">
    <cfRule type="duplicateValues" dxfId="208" priority="202" stopIfTrue="1"/>
  </conditionalFormatting>
  <conditionalFormatting sqref="E172:H172">
    <cfRule type="duplicateValues" dxfId="207" priority="201" stopIfTrue="1"/>
  </conditionalFormatting>
  <conditionalFormatting sqref="E173:H173">
    <cfRule type="duplicateValues" dxfId="206" priority="200" stopIfTrue="1"/>
  </conditionalFormatting>
  <conditionalFormatting sqref="E174:H174">
    <cfRule type="duplicateValues" dxfId="205" priority="199" stopIfTrue="1"/>
  </conditionalFormatting>
  <conditionalFormatting sqref="E175:H175">
    <cfRule type="duplicateValues" dxfId="204" priority="198" stopIfTrue="1"/>
  </conditionalFormatting>
  <conditionalFormatting sqref="E176:H176">
    <cfRule type="duplicateValues" dxfId="203" priority="197" stopIfTrue="1"/>
  </conditionalFormatting>
  <conditionalFormatting sqref="E177:H177">
    <cfRule type="duplicateValues" dxfId="202" priority="196" stopIfTrue="1"/>
  </conditionalFormatting>
  <conditionalFormatting sqref="E178:H178">
    <cfRule type="duplicateValues" dxfId="201" priority="195" stopIfTrue="1"/>
  </conditionalFormatting>
  <conditionalFormatting sqref="E179:H179">
    <cfRule type="duplicateValues" dxfId="200" priority="194" stopIfTrue="1"/>
  </conditionalFormatting>
  <conditionalFormatting sqref="E180:H180">
    <cfRule type="duplicateValues" dxfId="199" priority="193" stopIfTrue="1"/>
  </conditionalFormatting>
  <conditionalFormatting sqref="E181:H181">
    <cfRule type="duplicateValues" dxfId="198" priority="192" stopIfTrue="1"/>
  </conditionalFormatting>
  <conditionalFormatting sqref="E182:H182">
    <cfRule type="duplicateValues" dxfId="197" priority="191" stopIfTrue="1"/>
  </conditionalFormatting>
  <conditionalFormatting sqref="E183:H183">
    <cfRule type="duplicateValues" dxfId="196" priority="190" stopIfTrue="1"/>
  </conditionalFormatting>
  <conditionalFormatting sqref="E184:H184">
    <cfRule type="duplicateValues" dxfId="195" priority="189" stopIfTrue="1"/>
  </conditionalFormatting>
  <conditionalFormatting sqref="E185:H185">
    <cfRule type="duplicateValues" dxfId="194" priority="188" stopIfTrue="1"/>
  </conditionalFormatting>
  <conditionalFormatting sqref="E186:H186">
    <cfRule type="duplicateValues" dxfId="193" priority="187" stopIfTrue="1"/>
  </conditionalFormatting>
  <conditionalFormatting sqref="E187:H187">
    <cfRule type="duplicateValues" dxfId="192" priority="186" stopIfTrue="1"/>
  </conditionalFormatting>
  <conditionalFormatting sqref="E188:H188">
    <cfRule type="duplicateValues" dxfId="191" priority="185" stopIfTrue="1"/>
  </conditionalFormatting>
  <conditionalFormatting sqref="E189:H189">
    <cfRule type="duplicateValues" dxfId="190" priority="184" stopIfTrue="1"/>
  </conditionalFormatting>
  <conditionalFormatting sqref="E190:H190">
    <cfRule type="duplicateValues" dxfId="189" priority="183" stopIfTrue="1"/>
  </conditionalFormatting>
  <conditionalFormatting sqref="E191:H191">
    <cfRule type="duplicateValues" dxfId="188" priority="182" stopIfTrue="1"/>
  </conditionalFormatting>
  <conditionalFormatting sqref="E192:H192">
    <cfRule type="duplicateValues" dxfId="187" priority="181" stopIfTrue="1"/>
  </conditionalFormatting>
  <conditionalFormatting sqref="E193:H193">
    <cfRule type="duplicateValues" dxfId="186" priority="180" stopIfTrue="1"/>
  </conditionalFormatting>
  <conditionalFormatting sqref="E194:H194">
    <cfRule type="duplicateValues" dxfId="185" priority="179" stopIfTrue="1"/>
  </conditionalFormatting>
  <conditionalFormatting sqref="E195:H195">
    <cfRule type="duplicateValues" dxfId="184" priority="178" stopIfTrue="1"/>
  </conditionalFormatting>
  <conditionalFormatting sqref="E196:H196">
    <cfRule type="duplicateValues" dxfId="183" priority="177" stopIfTrue="1"/>
  </conditionalFormatting>
  <conditionalFormatting sqref="E197:H197">
    <cfRule type="duplicateValues" dxfId="182" priority="176" stopIfTrue="1"/>
  </conditionalFormatting>
  <conditionalFormatting sqref="E198:H198">
    <cfRule type="duplicateValues" dxfId="181" priority="175" stopIfTrue="1"/>
  </conditionalFormatting>
  <conditionalFormatting sqref="E199:H199">
    <cfRule type="duplicateValues" dxfId="180" priority="174" stopIfTrue="1"/>
  </conditionalFormatting>
  <conditionalFormatting sqref="E200:H200">
    <cfRule type="duplicateValues" dxfId="179" priority="173" stopIfTrue="1"/>
  </conditionalFormatting>
  <conditionalFormatting sqref="E201:H201">
    <cfRule type="duplicateValues" dxfId="178" priority="172" stopIfTrue="1"/>
  </conditionalFormatting>
  <conditionalFormatting sqref="E202:H202">
    <cfRule type="duplicateValues" dxfId="177" priority="171" stopIfTrue="1"/>
  </conditionalFormatting>
  <conditionalFormatting sqref="E203:H203">
    <cfRule type="duplicateValues" dxfId="176" priority="170" stopIfTrue="1"/>
  </conditionalFormatting>
  <conditionalFormatting sqref="E204:H204">
    <cfRule type="duplicateValues" dxfId="175" priority="169" stopIfTrue="1"/>
  </conditionalFormatting>
  <conditionalFormatting sqref="E205:H205">
    <cfRule type="duplicateValues" dxfId="174" priority="168" stopIfTrue="1"/>
  </conditionalFormatting>
  <conditionalFormatting sqref="E206:H206">
    <cfRule type="duplicateValues" dxfId="173" priority="167" stopIfTrue="1"/>
  </conditionalFormatting>
  <conditionalFormatting sqref="E207:H207">
    <cfRule type="duplicateValues" dxfId="172" priority="166" stopIfTrue="1"/>
  </conditionalFormatting>
  <conditionalFormatting sqref="E208:H208">
    <cfRule type="duplicateValues" dxfId="171" priority="165" stopIfTrue="1"/>
  </conditionalFormatting>
  <conditionalFormatting sqref="E209:H209">
    <cfRule type="duplicateValues" dxfId="170" priority="164" stopIfTrue="1"/>
  </conditionalFormatting>
  <conditionalFormatting sqref="E210:H210">
    <cfRule type="duplicateValues" dxfId="169" priority="163" stopIfTrue="1"/>
  </conditionalFormatting>
  <conditionalFormatting sqref="E211:H211">
    <cfRule type="duplicateValues" dxfId="168" priority="162" stopIfTrue="1"/>
  </conditionalFormatting>
  <conditionalFormatting sqref="E212:H212">
    <cfRule type="duplicateValues" dxfId="167" priority="161" stopIfTrue="1"/>
  </conditionalFormatting>
  <conditionalFormatting sqref="E213:H213">
    <cfRule type="duplicateValues" dxfId="166" priority="160" stopIfTrue="1"/>
  </conditionalFormatting>
  <conditionalFormatting sqref="E214:H214">
    <cfRule type="duplicateValues" dxfId="165" priority="159" stopIfTrue="1"/>
  </conditionalFormatting>
  <conditionalFormatting sqref="E215:H215">
    <cfRule type="duplicateValues" dxfId="164" priority="158" stopIfTrue="1"/>
  </conditionalFormatting>
  <conditionalFormatting sqref="E216:H216">
    <cfRule type="duplicateValues" dxfId="163" priority="157" stopIfTrue="1"/>
  </conditionalFormatting>
  <conditionalFormatting sqref="E217:H217">
    <cfRule type="duplicateValues" dxfId="162" priority="156" stopIfTrue="1"/>
  </conditionalFormatting>
  <conditionalFormatting sqref="E218:H218">
    <cfRule type="duplicateValues" dxfId="161" priority="155" stopIfTrue="1"/>
  </conditionalFormatting>
  <conditionalFormatting sqref="E219:H219">
    <cfRule type="duplicateValues" dxfId="160" priority="154" stopIfTrue="1"/>
  </conditionalFormatting>
  <conditionalFormatting sqref="E220:H220">
    <cfRule type="duplicateValues" dxfId="159" priority="153" stopIfTrue="1"/>
  </conditionalFormatting>
  <conditionalFormatting sqref="E221:H221">
    <cfRule type="duplicateValues" dxfId="158" priority="152" stopIfTrue="1"/>
  </conditionalFormatting>
  <conditionalFormatting sqref="E222:H222">
    <cfRule type="duplicateValues" dxfId="157" priority="151" stopIfTrue="1"/>
  </conditionalFormatting>
  <conditionalFormatting sqref="E223:H223">
    <cfRule type="duplicateValues" dxfId="156" priority="150" stopIfTrue="1"/>
  </conditionalFormatting>
  <conditionalFormatting sqref="E224:H224">
    <cfRule type="duplicateValues" dxfId="155" priority="149" stopIfTrue="1"/>
  </conditionalFormatting>
  <conditionalFormatting sqref="E225:H225">
    <cfRule type="duplicateValues" dxfId="154" priority="148" stopIfTrue="1"/>
  </conditionalFormatting>
  <conditionalFormatting sqref="E226:H226">
    <cfRule type="duplicateValues" dxfId="153" priority="147" stopIfTrue="1"/>
  </conditionalFormatting>
  <conditionalFormatting sqref="E227:H227">
    <cfRule type="duplicateValues" dxfId="152" priority="146" stopIfTrue="1"/>
  </conditionalFormatting>
  <conditionalFormatting sqref="E228:H228">
    <cfRule type="duplicateValues" dxfId="151" priority="145" stopIfTrue="1"/>
  </conditionalFormatting>
  <conditionalFormatting sqref="E229:H229">
    <cfRule type="duplicateValues" dxfId="150" priority="144" stopIfTrue="1"/>
  </conditionalFormatting>
  <conditionalFormatting sqref="E230:H230">
    <cfRule type="duplicateValues" dxfId="149" priority="143" stopIfTrue="1"/>
  </conditionalFormatting>
  <conditionalFormatting sqref="E231:H231">
    <cfRule type="duplicateValues" dxfId="148" priority="142" stopIfTrue="1"/>
  </conditionalFormatting>
  <conditionalFormatting sqref="E232:H232">
    <cfRule type="duplicateValues" dxfId="147" priority="141" stopIfTrue="1"/>
  </conditionalFormatting>
  <conditionalFormatting sqref="E233:H233">
    <cfRule type="duplicateValues" dxfId="146" priority="140" stopIfTrue="1"/>
  </conditionalFormatting>
  <conditionalFormatting sqref="E234:H234">
    <cfRule type="duplicateValues" dxfId="145" priority="139" stopIfTrue="1"/>
  </conditionalFormatting>
  <conditionalFormatting sqref="E235:H235">
    <cfRule type="duplicateValues" dxfId="144" priority="138" stopIfTrue="1"/>
  </conditionalFormatting>
  <conditionalFormatting sqref="E236:H236">
    <cfRule type="duplicateValues" dxfId="143" priority="137" stopIfTrue="1"/>
  </conditionalFormatting>
  <conditionalFormatting sqref="E237:H237">
    <cfRule type="duplicateValues" dxfId="142" priority="136" stopIfTrue="1"/>
  </conditionalFormatting>
  <conditionalFormatting sqref="E238:H238">
    <cfRule type="duplicateValues" dxfId="141" priority="135" stopIfTrue="1"/>
  </conditionalFormatting>
  <conditionalFormatting sqref="E239:H239">
    <cfRule type="duplicateValues" dxfId="140" priority="134" stopIfTrue="1"/>
  </conditionalFormatting>
  <conditionalFormatting sqref="E240:H240">
    <cfRule type="duplicateValues" dxfId="139" priority="133" stopIfTrue="1"/>
  </conditionalFormatting>
  <conditionalFormatting sqref="E241:H241">
    <cfRule type="duplicateValues" dxfId="138" priority="132" stopIfTrue="1"/>
  </conditionalFormatting>
  <conditionalFormatting sqref="E242:H242">
    <cfRule type="duplicateValues" dxfId="137" priority="131" stopIfTrue="1"/>
  </conditionalFormatting>
  <conditionalFormatting sqref="E243:H243">
    <cfRule type="duplicateValues" dxfId="136" priority="130" stopIfTrue="1"/>
  </conditionalFormatting>
  <conditionalFormatting sqref="E244:H244">
    <cfRule type="duplicateValues" dxfId="135" priority="129" stopIfTrue="1"/>
  </conditionalFormatting>
  <conditionalFormatting sqref="E245:H245">
    <cfRule type="duplicateValues" dxfId="134" priority="128" stopIfTrue="1"/>
  </conditionalFormatting>
  <conditionalFormatting sqref="E246:H246">
    <cfRule type="duplicateValues" dxfId="133" priority="127" stopIfTrue="1"/>
  </conditionalFormatting>
  <conditionalFormatting sqref="E247:H247">
    <cfRule type="duplicateValues" dxfId="132" priority="126" stopIfTrue="1"/>
  </conditionalFormatting>
  <conditionalFormatting sqref="E248:H248">
    <cfRule type="duplicateValues" dxfId="131" priority="125" stopIfTrue="1"/>
  </conditionalFormatting>
  <conditionalFormatting sqref="E249:H249">
    <cfRule type="duplicateValues" dxfId="130" priority="124" stopIfTrue="1"/>
  </conditionalFormatting>
  <conditionalFormatting sqref="E250:H250">
    <cfRule type="duplicateValues" dxfId="129" priority="123" stopIfTrue="1"/>
  </conditionalFormatting>
  <conditionalFormatting sqref="E251:H251">
    <cfRule type="duplicateValues" dxfId="128" priority="122" stopIfTrue="1"/>
  </conditionalFormatting>
  <conditionalFormatting sqref="E252:H252">
    <cfRule type="duplicateValues" dxfId="127" priority="121" stopIfTrue="1"/>
  </conditionalFormatting>
  <conditionalFormatting sqref="E253:H253">
    <cfRule type="duplicateValues" dxfId="126" priority="120" stopIfTrue="1"/>
  </conditionalFormatting>
  <conditionalFormatting sqref="E254:H254">
    <cfRule type="duplicateValues" dxfId="125" priority="119" stopIfTrue="1"/>
  </conditionalFormatting>
  <conditionalFormatting sqref="E255:H255">
    <cfRule type="duplicateValues" dxfId="124" priority="118" stopIfTrue="1"/>
  </conditionalFormatting>
  <conditionalFormatting sqref="E256:H256">
    <cfRule type="duplicateValues" dxfId="123" priority="117" stopIfTrue="1"/>
  </conditionalFormatting>
  <conditionalFormatting sqref="E257:H257">
    <cfRule type="duplicateValues" dxfId="122" priority="116" stopIfTrue="1"/>
  </conditionalFormatting>
  <conditionalFormatting sqref="E258:H258">
    <cfRule type="duplicateValues" dxfId="121" priority="115" stopIfTrue="1"/>
  </conditionalFormatting>
  <conditionalFormatting sqref="E259:H259">
    <cfRule type="duplicateValues" dxfId="120" priority="114" stopIfTrue="1"/>
  </conditionalFormatting>
  <conditionalFormatting sqref="E260:H260">
    <cfRule type="duplicateValues" dxfId="119" priority="113" stopIfTrue="1"/>
  </conditionalFormatting>
  <conditionalFormatting sqref="E261:H261">
    <cfRule type="duplicateValues" dxfId="118" priority="112" stopIfTrue="1"/>
  </conditionalFormatting>
  <conditionalFormatting sqref="E262:H262">
    <cfRule type="duplicateValues" dxfId="117" priority="111" stopIfTrue="1"/>
  </conditionalFormatting>
  <conditionalFormatting sqref="E263:H263">
    <cfRule type="duplicateValues" dxfId="116" priority="110" stopIfTrue="1"/>
  </conditionalFormatting>
  <conditionalFormatting sqref="E264:H264">
    <cfRule type="duplicateValues" dxfId="115" priority="109" stopIfTrue="1"/>
  </conditionalFormatting>
  <conditionalFormatting sqref="E265:H265">
    <cfRule type="duplicateValues" dxfId="114" priority="108" stopIfTrue="1"/>
  </conditionalFormatting>
  <conditionalFormatting sqref="E266:H266">
    <cfRule type="duplicateValues" dxfId="113" priority="107" stopIfTrue="1"/>
  </conditionalFormatting>
  <conditionalFormatting sqref="E267:H267">
    <cfRule type="duplicateValues" dxfId="112" priority="106" stopIfTrue="1"/>
  </conditionalFormatting>
  <conditionalFormatting sqref="E268:H268">
    <cfRule type="duplicateValues" dxfId="111" priority="105" stopIfTrue="1"/>
  </conditionalFormatting>
  <conditionalFormatting sqref="E269:H269">
    <cfRule type="duplicateValues" dxfId="110" priority="104" stopIfTrue="1"/>
  </conditionalFormatting>
  <conditionalFormatting sqref="E270:H270">
    <cfRule type="duplicateValues" dxfId="109" priority="103" stopIfTrue="1"/>
  </conditionalFormatting>
  <conditionalFormatting sqref="E271:H271">
    <cfRule type="duplicateValues" dxfId="108" priority="102" stopIfTrue="1"/>
  </conditionalFormatting>
  <conditionalFormatting sqref="E272:H272">
    <cfRule type="duplicateValues" dxfId="107" priority="101" stopIfTrue="1"/>
  </conditionalFormatting>
  <conditionalFormatting sqref="E273:H273">
    <cfRule type="duplicateValues" dxfId="106" priority="100" stopIfTrue="1"/>
  </conditionalFormatting>
  <conditionalFormatting sqref="E274:H274">
    <cfRule type="duplicateValues" dxfId="105" priority="99" stopIfTrue="1"/>
  </conditionalFormatting>
  <conditionalFormatting sqref="E275:H275">
    <cfRule type="duplicateValues" dxfId="104" priority="98" stopIfTrue="1"/>
  </conditionalFormatting>
  <conditionalFormatting sqref="E276:H276">
    <cfRule type="duplicateValues" dxfId="103" priority="97" stopIfTrue="1"/>
  </conditionalFormatting>
  <conditionalFormatting sqref="E277:H277">
    <cfRule type="duplicateValues" dxfId="102" priority="96" stopIfTrue="1"/>
  </conditionalFormatting>
  <conditionalFormatting sqref="E278:H278">
    <cfRule type="duplicateValues" dxfId="101" priority="95" stopIfTrue="1"/>
  </conditionalFormatting>
  <conditionalFormatting sqref="E279:H279">
    <cfRule type="duplicateValues" dxfId="100" priority="94" stopIfTrue="1"/>
  </conditionalFormatting>
  <conditionalFormatting sqref="E280:H280">
    <cfRule type="duplicateValues" dxfId="99" priority="93" stopIfTrue="1"/>
  </conditionalFormatting>
  <conditionalFormatting sqref="E281:H281">
    <cfRule type="duplicateValues" dxfId="98" priority="92" stopIfTrue="1"/>
  </conditionalFormatting>
  <conditionalFormatting sqref="E282:H282">
    <cfRule type="duplicateValues" dxfId="97" priority="91" stopIfTrue="1"/>
  </conditionalFormatting>
  <conditionalFormatting sqref="E283:H283">
    <cfRule type="duplicateValues" dxfId="96" priority="90" stopIfTrue="1"/>
  </conditionalFormatting>
  <conditionalFormatting sqref="E284:H284">
    <cfRule type="duplicateValues" dxfId="95" priority="89" stopIfTrue="1"/>
  </conditionalFormatting>
  <conditionalFormatting sqref="E285:H285">
    <cfRule type="duplicateValues" dxfId="94" priority="88" stopIfTrue="1"/>
  </conditionalFormatting>
  <conditionalFormatting sqref="E286:H286">
    <cfRule type="duplicateValues" dxfId="93" priority="87" stopIfTrue="1"/>
  </conditionalFormatting>
  <conditionalFormatting sqref="E287:H287">
    <cfRule type="duplicateValues" dxfId="92" priority="86" stopIfTrue="1"/>
  </conditionalFormatting>
  <conditionalFormatting sqref="E288:H288">
    <cfRule type="duplicateValues" dxfId="91" priority="85" stopIfTrue="1"/>
  </conditionalFormatting>
  <conditionalFormatting sqref="E289:H289">
    <cfRule type="duplicateValues" dxfId="90" priority="84" stopIfTrue="1"/>
  </conditionalFormatting>
  <conditionalFormatting sqref="E290:H290">
    <cfRule type="duplicateValues" dxfId="89" priority="83" stopIfTrue="1"/>
  </conditionalFormatting>
  <conditionalFormatting sqref="E291:H291">
    <cfRule type="duplicateValues" dxfId="88" priority="82" stopIfTrue="1"/>
  </conditionalFormatting>
  <conditionalFormatting sqref="E292:H292">
    <cfRule type="duplicateValues" dxfId="87" priority="81" stopIfTrue="1"/>
  </conditionalFormatting>
  <conditionalFormatting sqref="E293:H293">
    <cfRule type="duplicateValues" dxfId="86" priority="80" stopIfTrue="1"/>
  </conditionalFormatting>
  <conditionalFormatting sqref="E294:H294">
    <cfRule type="duplicateValues" dxfId="85" priority="79" stopIfTrue="1"/>
  </conditionalFormatting>
  <conditionalFormatting sqref="E295:H295">
    <cfRule type="duplicateValues" dxfId="84" priority="78" stopIfTrue="1"/>
  </conditionalFormatting>
  <conditionalFormatting sqref="E296:H296">
    <cfRule type="duplicateValues" dxfId="83" priority="77" stopIfTrue="1"/>
  </conditionalFormatting>
  <conditionalFormatting sqref="E297:H297">
    <cfRule type="duplicateValues" dxfId="82" priority="76" stopIfTrue="1"/>
  </conditionalFormatting>
  <conditionalFormatting sqref="E298:H298">
    <cfRule type="duplicateValues" dxfId="81" priority="75" stopIfTrue="1"/>
  </conditionalFormatting>
  <conditionalFormatting sqref="E299:H299">
    <cfRule type="duplicateValues" dxfId="80" priority="74" stopIfTrue="1"/>
  </conditionalFormatting>
  <conditionalFormatting sqref="E300:H300">
    <cfRule type="duplicateValues" dxfId="79" priority="73" stopIfTrue="1"/>
  </conditionalFormatting>
  <conditionalFormatting sqref="E301:H301">
    <cfRule type="duplicateValues" dxfId="78" priority="72" stopIfTrue="1"/>
  </conditionalFormatting>
  <conditionalFormatting sqref="E302:H302">
    <cfRule type="duplicateValues" dxfId="77" priority="71" stopIfTrue="1"/>
  </conditionalFormatting>
  <conditionalFormatting sqref="E303:H303">
    <cfRule type="duplicateValues" dxfId="76" priority="70" stopIfTrue="1"/>
  </conditionalFormatting>
  <conditionalFormatting sqref="E304:H304">
    <cfRule type="duplicateValues" dxfId="75" priority="69" stopIfTrue="1"/>
  </conditionalFormatting>
  <conditionalFormatting sqref="E305:H305">
    <cfRule type="duplicateValues" dxfId="74" priority="68" stopIfTrue="1"/>
  </conditionalFormatting>
  <conditionalFormatting sqref="E306:H306">
    <cfRule type="duplicateValues" dxfId="73" priority="67" stopIfTrue="1"/>
  </conditionalFormatting>
  <conditionalFormatting sqref="E307:H307">
    <cfRule type="duplicateValues" dxfId="72" priority="66" stopIfTrue="1"/>
  </conditionalFormatting>
  <conditionalFormatting sqref="E308:H308">
    <cfRule type="duplicateValues" dxfId="71" priority="65" stopIfTrue="1"/>
  </conditionalFormatting>
  <conditionalFormatting sqref="E309:H309">
    <cfRule type="duplicateValues" dxfId="70" priority="64" stopIfTrue="1"/>
  </conditionalFormatting>
  <conditionalFormatting sqref="E310:H310">
    <cfRule type="duplicateValues" dxfId="69" priority="63" stopIfTrue="1"/>
  </conditionalFormatting>
  <conditionalFormatting sqref="E311:H311">
    <cfRule type="duplicateValues" dxfId="68" priority="62" stopIfTrue="1"/>
  </conditionalFormatting>
  <conditionalFormatting sqref="E312:H312">
    <cfRule type="duplicateValues" dxfId="67" priority="61" stopIfTrue="1"/>
  </conditionalFormatting>
  <conditionalFormatting sqref="E313:H313">
    <cfRule type="duplicateValues" dxfId="66" priority="60" stopIfTrue="1"/>
  </conditionalFormatting>
  <conditionalFormatting sqref="E314:H314">
    <cfRule type="duplicateValues" dxfId="65" priority="59" stopIfTrue="1"/>
  </conditionalFormatting>
  <conditionalFormatting sqref="E315:H315">
    <cfRule type="duplicateValues" dxfId="64" priority="58" stopIfTrue="1"/>
  </conditionalFormatting>
  <conditionalFormatting sqref="E316:H316">
    <cfRule type="duplicateValues" dxfId="63" priority="57" stopIfTrue="1"/>
  </conditionalFormatting>
  <conditionalFormatting sqref="E317:H317">
    <cfRule type="duplicateValues" dxfId="62" priority="56" stopIfTrue="1"/>
  </conditionalFormatting>
  <conditionalFormatting sqref="E318:H318">
    <cfRule type="duplicateValues" dxfId="61" priority="55" stopIfTrue="1"/>
  </conditionalFormatting>
  <conditionalFormatting sqref="E319:H319">
    <cfRule type="duplicateValues" dxfId="60" priority="54" stopIfTrue="1"/>
  </conditionalFormatting>
  <conditionalFormatting sqref="E320:H320">
    <cfRule type="duplicateValues" dxfId="59" priority="53" stopIfTrue="1"/>
  </conditionalFormatting>
  <conditionalFormatting sqref="E321:H321">
    <cfRule type="duplicateValues" dxfId="58" priority="52" stopIfTrue="1"/>
  </conditionalFormatting>
  <conditionalFormatting sqref="E322:H322">
    <cfRule type="duplicateValues" dxfId="57" priority="51" stopIfTrue="1"/>
  </conditionalFormatting>
  <conditionalFormatting sqref="E323:H323">
    <cfRule type="duplicateValues" dxfId="56" priority="50" stopIfTrue="1"/>
  </conditionalFormatting>
  <conditionalFormatting sqref="E324:H324">
    <cfRule type="duplicateValues" dxfId="55" priority="49" stopIfTrue="1"/>
  </conditionalFormatting>
  <conditionalFormatting sqref="E325:H325">
    <cfRule type="duplicateValues" dxfId="54" priority="48" stopIfTrue="1"/>
  </conditionalFormatting>
  <conditionalFormatting sqref="E326:H326">
    <cfRule type="duplicateValues" dxfId="53" priority="47" stopIfTrue="1"/>
  </conditionalFormatting>
  <conditionalFormatting sqref="E327:H327">
    <cfRule type="duplicateValues" dxfId="52" priority="46" stopIfTrue="1"/>
  </conditionalFormatting>
  <conditionalFormatting sqref="E328:H328">
    <cfRule type="duplicateValues" dxfId="51" priority="45" stopIfTrue="1"/>
  </conditionalFormatting>
  <conditionalFormatting sqref="E329:H329">
    <cfRule type="duplicateValues" dxfId="50" priority="44" stopIfTrue="1"/>
  </conditionalFormatting>
  <conditionalFormatting sqref="E330:H330">
    <cfRule type="duplicateValues" dxfId="49" priority="43" stopIfTrue="1"/>
  </conditionalFormatting>
  <conditionalFormatting sqref="E331:H331">
    <cfRule type="duplicateValues" dxfId="48" priority="42" stopIfTrue="1"/>
  </conditionalFormatting>
  <conditionalFormatting sqref="E332:H332">
    <cfRule type="duplicateValues" dxfId="47" priority="41" stopIfTrue="1"/>
  </conditionalFormatting>
  <conditionalFormatting sqref="E333:H333">
    <cfRule type="duplicateValues" dxfId="46" priority="40" stopIfTrue="1"/>
  </conditionalFormatting>
  <conditionalFormatting sqref="E334:H334">
    <cfRule type="duplicateValues" dxfId="45" priority="39" stopIfTrue="1"/>
  </conditionalFormatting>
  <conditionalFormatting sqref="E335:H335">
    <cfRule type="duplicateValues" dxfId="44" priority="38" stopIfTrue="1"/>
  </conditionalFormatting>
  <conditionalFormatting sqref="E336:H336">
    <cfRule type="duplicateValues" dxfId="43" priority="37" stopIfTrue="1"/>
  </conditionalFormatting>
  <conditionalFormatting sqref="E337:H337">
    <cfRule type="duplicateValues" dxfId="42" priority="36" stopIfTrue="1"/>
  </conditionalFormatting>
  <conditionalFormatting sqref="E338:H338">
    <cfRule type="duplicateValues" dxfId="41" priority="35" stopIfTrue="1"/>
  </conditionalFormatting>
  <conditionalFormatting sqref="E339:H339">
    <cfRule type="duplicateValues" dxfId="40" priority="34" stopIfTrue="1"/>
  </conditionalFormatting>
  <conditionalFormatting sqref="E340:H340">
    <cfRule type="duplicateValues" dxfId="39" priority="33" stopIfTrue="1"/>
  </conditionalFormatting>
  <conditionalFormatting sqref="E341:H341">
    <cfRule type="duplicateValues" dxfId="38" priority="32" stopIfTrue="1"/>
  </conditionalFormatting>
  <conditionalFormatting sqref="E342:H342">
    <cfRule type="duplicateValues" dxfId="37" priority="31" stopIfTrue="1"/>
  </conditionalFormatting>
  <conditionalFormatting sqref="E343:H343">
    <cfRule type="duplicateValues" dxfId="36" priority="30" stopIfTrue="1"/>
  </conditionalFormatting>
  <conditionalFormatting sqref="E344:H344">
    <cfRule type="duplicateValues" dxfId="35" priority="29" stopIfTrue="1"/>
  </conditionalFormatting>
  <conditionalFormatting sqref="E345:H345">
    <cfRule type="duplicateValues" dxfId="34" priority="28" stopIfTrue="1"/>
  </conditionalFormatting>
  <conditionalFormatting sqref="E346:H346">
    <cfRule type="duplicateValues" dxfId="33" priority="27" stopIfTrue="1"/>
  </conditionalFormatting>
  <conditionalFormatting sqref="E347:H347">
    <cfRule type="duplicateValues" dxfId="32" priority="26" stopIfTrue="1"/>
  </conditionalFormatting>
  <conditionalFormatting sqref="E348:H348">
    <cfRule type="duplicateValues" dxfId="31" priority="25" stopIfTrue="1"/>
  </conditionalFormatting>
  <conditionalFormatting sqref="E349:H349">
    <cfRule type="duplicateValues" dxfId="30" priority="24" stopIfTrue="1"/>
  </conditionalFormatting>
  <conditionalFormatting sqref="E350:H350">
    <cfRule type="duplicateValues" dxfId="29" priority="23" stopIfTrue="1"/>
  </conditionalFormatting>
  <conditionalFormatting sqref="E351:H351">
    <cfRule type="duplicateValues" dxfId="28" priority="22" stopIfTrue="1"/>
  </conditionalFormatting>
  <conditionalFormatting sqref="E352:H352">
    <cfRule type="duplicateValues" dxfId="27" priority="21" stopIfTrue="1"/>
  </conditionalFormatting>
  <conditionalFormatting sqref="E353:H353">
    <cfRule type="duplicateValues" dxfId="26" priority="20" stopIfTrue="1"/>
  </conditionalFormatting>
  <conditionalFormatting sqref="E354:H354">
    <cfRule type="duplicateValues" dxfId="25" priority="19" stopIfTrue="1"/>
  </conditionalFormatting>
  <conditionalFormatting sqref="E355:H355">
    <cfRule type="duplicateValues" dxfId="24" priority="18" stopIfTrue="1"/>
  </conditionalFormatting>
  <conditionalFormatting sqref="E356:H356">
    <cfRule type="duplicateValues" dxfId="23" priority="17" stopIfTrue="1"/>
  </conditionalFormatting>
  <conditionalFormatting sqref="E357:H357">
    <cfRule type="duplicateValues" dxfId="22" priority="16" stopIfTrue="1"/>
  </conditionalFormatting>
  <conditionalFormatting sqref="E358:H358">
    <cfRule type="duplicateValues" dxfId="21" priority="15" stopIfTrue="1"/>
  </conditionalFormatting>
  <conditionalFormatting sqref="E359:H359">
    <cfRule type="duplicateValues" dxfId="20" priority="14" stopIfTrue="1"/>
  </conditionalFormatting>
  <conditionalFormatting sqref="E360:H360">
    <cfRule type="duplicateValues" dxfId="19" priority="13" stopIfTrue="1"/>
  </conditionalFormatting>
  <conditionalFormatting sqref="E361:H361">
    <cfRule type="duplicateValues" dxfId="18" priority="12" stopIfTrue="1"/>
  </conditionalFormatting>
  <conditionalFormatting sqref="E362:H362">
    <cfRule type="duplicateValues" dxfId="17" priority="11" stopIfTrue="1"/>
  </conditionalFormatting>
  <conditionalFormatting sqref="E363:H363">
    <cfRule type="duplicateValues" dxfId="16" priority="10" stopIfTrue="1"/>
  </conditionalFormatting>
  <conditionalFormatting sqref="E364:H364">
    <cfRule type="duplicateValues" dxfId="15" priority="9" stopIfTrue="1"/>
  </conditionalFormatting>
  <conditionalFormatting sqref="E365:H365">
    <cfRule type="duplicateValues" dxfId="14" priority="8" stopIfTrue="1"/>
  </conditionalFormatting>
  <conditionalFormatting sqref="E366:H366">
    <cfRule type="duplicateValues" dxfId="13" priority="7" stopIfTrue="1"/>
  </conditionalFormatting>
  <conditionalFormatting sqref="E367:H367">
    <cfRule type="duplicateValues" dxfId="12" priority="6" stopIfTrue="1"/>
  </conditionalFormatting>
  <conditionalFormatting sqref="E368:H368">
    <cfRule type="duplicateValues" dxfId="11" priority="5" stopIfTrue="1"/>
  </conditionalFormatting>
  <conditionalFormatting sqref="E369:H369">
    <cfRule type="duplicateValues" dxfId="10" priority="4" stopIfTrue="1"/>
  </conditionalFormatting>
  <conditionalFormatting sqref="E370:H370">
    <cfRule type="duplicateValues" dxfId="9" priority="3" stopIfTrue="1"/>
  </conditionalFormatting>
  <conditionalFormatting sqref="E371:H371">
    <cfRule type="duplicateValues" dxfId="8" priority="2" stopIfTrue="1"/>
  </conditionalFormatting>
  <conditionalFormatting sqref="E372:H372">
    <cfRule type="duplicateValues" dxfId="7" priority="1" stopIfTrue="1"/>
  </conditionalFormatting>
  <dataValidations count="1">
    <dataValidation type="whole" allowBlank="1" showInputMessage="1" showErrorMessage="1" errorTitle="限數字" error="限數字1-6" sqref="B6:B372">
      <formula1>1</formula1>
      <formula2>6</formula2>
    </dataValidation>
  </dataValidations>
  <printOptions horizontalCentered="1"/>
  <pageMargins left="0.19685039370078741" right="0.19685039370078741" top="0.19685039370078741" bottom="0.19685039370078741" header="0.31496062992125984" footer="0.31496062992125984"/>
  <pageSetup paperSize="9" orientation="portrait" r:id="rId1"/>
  <ignoredErrors>
    <ignoredError sqref="R8:S8" formulaRang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22"/>
  <sheetViews>
    <sheetView workbookViewId="0">
      <selection activeCell="B6" sqref="B6"/>
    </sheetView>
  </sheetViews>
  <sheetFormatPr defaultColWidth="9" defaultRowHeight="16.2"/>
  <cols>
    <col min="1" max="1" width="6.33203125" style="14" customWidth="1"/>
    <col min="2" max="2" width="9.6640625" style="14" customWidth="1"/>
    <col min="3" max="4" width="4.6640625" style="14" customWidth="1"/>
    <col min="5" max="6" width="9" style="14"/>
    <col min="7" max="11" width="4.6640625" style="14" customWidth="1"/>
    <col min="12" max="15" width="4.6640625" style="18" customWidth="1"/>
    <col min="16" max="18" width="4.44140625" style="14" customWidth="1"/>
    <col min="19" max="16384" width="9" style="14"/>
  </cols>
  <sheetData>
    <row r="1" spans="1:20" ht="23.25" customHeight="1">
      <c r="A1" s="215" t="s">
        <v>320</v>
      </c>
      <c r="B1" s="215"/>
      <c r="C1" s="215"/>
      <c r="D1" s="215"/>
      <c r="E1" s="215"/>
      <c r="F1" s="215"/>
      <c r="G1" s="215"/>
      <c r="H1" s="215"/>
      <c r="I1" s="215"/>
      <c r="J1" s="215"/>
      <c r="K1" s="215"/>
      <c r="L1" s="215"/>
      <c r="M1" s="215"/>
      <c r="N1" s="215"/>
      <c r="O1" s="215"/>
      <c r="P1" s="172"/>
      <c r="Q1" s="172"/>
      <c r="R1" s="172"/>
    </row>
    <row r="2" spans="1:20" ht="25.5" customHeight="1">
      <c r="A2" s="19" t="s">
        <v>167</v>
      </c>
      <c r="B2" s="20">
        <f>'附件一之2-參加學生名單'!B2:C2</f>
        <v>611</v>
      </c>
      <c r="C2" s="200" t="s">
        <v>168</v>
      </c>
      <c r="D2" s="189"/>
      <c r="E2" s="200" t="str">
        <f>IF(B2="","",VLOOKUP(B2,'附件四-學校代號暨類型表'!$A$3:$C$108,2,FALSE))</f>
        <v>鑄強國小</v>
      </c>
      <c r="F2" s="189"/>
      <c r="G2" s="219" t="s">
        <v>235</v>
      </c>
      <c r="H2" s="220"/>
      <c r="I2" s="220"/>
      <c r="J2" s="220"/>
      <c r="K2" s="221"/>
      <c r="L2" s="228" t="s">
        <v>323</v>
      </c>
      <c r="M2" s="229"/>
      <c r="N2" s="229"/>
      <c r="O2" s="230"/>
      <c r="P2" s="172"/>
      <c r="Q2" s="172"/>
      <c r="R2" s="172"/>
    </row>
    <row r="3" spans="1:20" ht="66.75" customHeight="1">
      <c r="A3" s="225" t="s">
        <v>226</v>
      </c>
      <c r="B3" s="225" t="s">
        <v>231</v>
      </c>
      <c r="C3" s="186" t="s">
        <v>238</v>
      </c>
      <c r="D3" s="216"/>
      <c r="E3" s="217" t="s">
        <v>237</v>
      </c>
      <c r="F3" s="218"/>
      <c r="G3" s="222"/>
      <c r="H3" s="223"/>
      <c r="I3" s="223"/>
      <c r="J3" s="223"/>
      <c r="K3" s="224"/>
      <c r="L3" s="231"/>
      <c r="M3" s="232"/>
      <c r="N3" s="232"/>
      <c r="O3" s="233"/>
      <c r="P3" s="194" t="s">
        <v>293</v>
      </c>
      <c r="Q3" s="195"/>
      <c r="R3" s="195"/>
    </row>
    <row r="4" spans="1:20" ht="60.75" customHeight="1">
      <c r="A4" s="226"/>
      <c r="B4" s="226"/>
      <c r="C4" s="21" t="s">
        <v>240</v>
      </c>
      <c r="D4" s="21" t="s">
        <v>239</v>
      </c>
      <c r="E4" s="22" t="s">
        <v>230</v>
      </c>
      <c r="F4" s="22" t="s">
        <v>241</v>
      </c>
      <c r="G4" s="23" t="s">
        <v>221</v>
      </c>
      <c r="H4" s="23" t="s">
        <v>227</v>
      </c>
      <c r="I4" s="23" t="s">
        <v>232</v>
      </c>
      <c r="J4" s="23" t="s">
        <v>229</v>
      </c>
      <c r="K4" s="23" t="s">
        <v>236</v>
      </c>
      <c r="L4" s="24" t="s">
        <v>234</v>
      </c>
      <c r="M4" s="24" t="s">
        <v>228</v>
      </c>
      <c r="N4" s="24" t="s">
        <v>233</v>
      </c>
      <c r="O4" s="24" t="s">
        <v>222</v>
      </c>
      <c r="P4" s="192" t="s">
        <v>290</v>
      </c>
      <c r="Q4" s="214" t="s">
        <v>291</v>
      </c>
      <c r="R4" s="214" t="s">
        <v>292</v>
      </c>
    </row>
    <row r="5" spans="1:20" ht="21" customHeight="1">
      <c r="A5" s="227"/>
      <c r="B5" s="227"/>
      <c r="C5" s="25">
        <f>SUM(C6:C122)</f>
        <v>1</v>
      </c>
      <c r="D5" s="25">
        <f t="shared" ref="D5:O5" si="0">SUM(D6:D122)</f>
        <v>2</v>
      </c>
      <c r="E5" s="26">
        <f t="shared" si="0"/>
        <v>2</v>
      </c>
      <c r="F5" s="26">
        <f>SUM(F6:F122)</f>
        <v>1</v>
      </c>
      <c r="G5" s="27">
        <f t="shared" si="0"/>
        <v>2</v>
      </c>
      <c r="H5" s="27">
        <f t="shared" si="0"/>
        <v>0</v>
      </c>
      <c r="I5" s="27">
        <f>SUM(I6:I122)</f>
        <v>1</v>
      </c>
      <c r="J5" s="27">
        <f>SUM(J6:J122)</f>
        <v>0</v>
      </c>
      <c r="K5" s="27">
        <f t="shared" si="0"/>
        <v>0</v>
      </c>
      <c r="L5" s="28">
        <f t="shared" si="0"/>
        <v>2</v>
      </c>
      <c r="M5" s="28">
        <f t="shared" si="0"/>
        <v>0</v>
      </c>
      <c r="N5" s="28">
        <f t="shared" si="0"/>
        <v>0</v>
      </c>
      <c r="O5" s="28">
        <f t="shared" si="0"/>
        <v>1</v>
      </c>
      <c r="P5" s="192"/>
      <c r="Q5" s="214"/>
      <c r="R5" s="214"/>
    </row>
    <row r="6" spans="1:20" ht="17.399999999999999">
      <c r="A6" s="170">
        <f>IF(B6&lt;&gt;"",ROW()-5,"")</f>
        <v>1</v>
      </c>
      <c r="B6" s="16" t="s">
        <v>296</v>
      </c>
      <c r="C6" s="15"/>
      <c r="D6" s="15">
        <v>1</v>
      </c>
      <c r="E6" s="15"/>
      <c r="F6" s="15">
        <v>1</v>
      </c>
      <c r="G6" s="15">
        <v>1</v>
      </c>
      <c r="H6" s="15"/>
      <c r="I6" s="15"/>
      <c r="J6" s="15"/>
      <c r="K6" s="15"/>
      <c r="L6" s="17">
        <v>1</v>
      </c>
      <c r="M6" s="17"/>
      <c r="N6" s="17"/>
      <c r="O6" s="17"/>
      <c r="P6" s="173">
        <f>IF(B6="","",SUM(C6:D6))</f>
        <v>1</v>
      </c>
      <c r="Q6" s="173">
        <f>IF(B6="","",SUM(E6:F6))</f>
        <v>1</v>
      </c>
      <c r="R6" s="173">
        <f>IF(B6="","",SUM(G6:K6))</f>
        <v>1</v>
      </c>
      <c r="T6" s="14" t="s">
        <v>289</v>
      </c>
    </row>
    <row r="7" spans="1:20" ht="17.399999999999999">
      <c r="A7" s="170">
        <f t="shared" ref="A7:A70" si="1">IF(B7&lt;&gt;"",ROW()-5,"")</f>
        <v>2</v>
      </c>
      <c r="B7" s="16" t="s">
        <v>296</v>
      </c>
      <c r="C7" s="15">
        <v>1</v>
      </c>
      <c r="D7" s="15"/>
      <c r="E7" s="15">
        <v>1</v>
      </c>
      <c r="F7" s="15"/>
      <c r="G7" s="15">
        <v>1</v>
      </c>
      <c r="H7" s="15"/>
      <c r="I7" s="15"/>
      <c r="J7" s="15"/>
      <c r="K7" s="15"/>
      <c r="L7" s="17">
        <v>1</v>
      </c>
      <c r="M7" s="17"/>
      <c r="N7" s="17"/>
      <c r="O7" s="17"/>
      <c r="P7" s="173">
        <f t="shared" ref="P7:P70" si="2">IF(B7="","",SUM(C7:D7))</f>
        <v>1</v>
      </c>
      <c r="Q7" s="173">
        <f t="shared" ref="Q7:Q70" si="3">IF(B7="","",SUM(E7:F7))</f>
        <v>1</v>
      </c>
      <c r="R7" s="173">
        <f t="shared" ref="R7:R70" si="4">IF(B7="","",SUM(G7:K7))</f>
        <v>1</v>
      </c>
    </row>
    <row r="8" spans="1:20" ht="17.399999999999999">
      <c r="A8" s="170">
        <f t="shared" si="1"/>
        <v>3</v>
      </c>
      <c r="B8" s="16" t="s">
        <v>296</v>
      </c>
      <c r="C8" s="15"/>
      <c r="D8" s="15">
        <v>1</v>
      </c>
      <c r="E8" s="15">
        <v>1</v>
      </c>
      <c r="F8" s="15"/>
      <c r="G8" s="15"/>
      <c r="H8" s="15"/>
      <c r="I8" s="15">
        <v>1</v>
      </c>
      <c r="J8" s="15"/>
      <c r="K8" s="15"/>
      <c r="L8" s="17"/>
      <c r="M8" s="17"/>
      <c r="N8" s="17"/>
      <c r="O8" s="17">
        <v>1</v>
      </c>
      <c r="P8" s="173">
        <f t="shared" si="2"/>
        <v>1</v>
      </c>
      <c r="Q8" s="173">
        <f t="shared" si="3"/>
        <v>1</v>
      </c>
      <c r="R8" s="173">
        <f t="shared" si="4"/>
        <v>1</v>
      </c>
    </row>
    <row r="9" spans="1:20">
      <c r="A9" s="170" t="str">
        <f t="shared" si="1"/>
        <v/>
      </c>
      <c r="B9" s="16"/>
      <c r="C9" s="15"/>
      <c r="D9" s="15"/>
      <c r="E9" s="15"/>
      <c r="F9" s="15"/>
      <c r="G9" s="15"/>
      <c r="H9" s="15"/>
      <c r="I9" s="15"/>
      <c r="J9" s="15"/>
      <c r="K9" s="15"/>
      <c r="L9" s="17"/>
      <c r="M9" s="17"/>
      <c r="N9" s="17"/>
      <c r="O9" s="17"/>
      <c r="P9" s="173" t="str">
        <f t="shared" si="2"/>
        <v/>
      </c>
      <c r="Q9" s="173" t="str">
        <f t="shared" si="3"/>
        <v/>
      </c>
      <c r="R9" s="173" t="str">
        <f t="shared" si="4"/>
        <v/>
      </c>
    </row>
    <row r="10" spans="1:20">
      <c r="A10" s="170" t="str">
        <f t="shared" si="1"/>
        <v/>
      </c>
      <c r="B10" s="16"/>
      <c r="C10" s="15"/>
      <c r="D10" s="15"/>
      <c r="E10" s="15"/>
      <c r="F10" s="15"/>
      <c r="G10" s="15"/>
      <c r="H10" s="15"/>
      <c r="I10" s="15"/>
      <c r="J10" s="15"/>
      <c r="K10" s="15"/>
      <c r="L10" s="17"/>
      <c r="M10" s="17"/>
      <c r="N10" s="17"/>
      <c r="O10" s="17"/>
      <c r="P10" s="173" t="str">
        <f t="shared" si="2"/>
        <v/>
      </c>
      <c r="Q10" s="173" t="str">
        <f t="shared" si="3"/>
        <v/>
      </c>
      <c r="R10" s="173" t="str">
        <f t="shared" si="4"/>
        <v/>
      </c>
    </row>
    <row r="11" spans="1:20">
      <c r="A11" s="170" t="str">
        <f t="shared" si="1"/>
        <v/>
      </c>
      <c r="B11" s="16"/>
      <c r="C11" s="15"/>
      <c r="D11" s="15"/>
      <c r="E11" s="15"/>
      <c r="F11" s="15"/>
      <c r="G11" s="15"/>
      <c r="H11" s="15"/>
      <c r="I11" s="15"/>
      <c r="J11" s="15"/>
      <c r="K11" s="15"/>
      <c r="L11" s="17"/>
      <c r="M11" s="17"/>
      <c r="N11" s="17"/>
      <c r="O11" s="17"/>
      <c r="P11" s="173" t="str">
        <f t="shared" si="2"/>
        <v/>
      </c>
      <c r="Q11" s="173" t="str">
        <f t="shared" si="3"/>
        <v/>
      </c>
      <c r="R11" s="173" t="str">
        <f t="shared" si="4"/>
        <v/>
      </c>
    </row>
    <row r="12" spans="1:20">
      <c r="A12" s="170" t="str">
        <f t="shared" si="1"/>
        <v/>
      </c>
      <c r="B12" s="16"/>
      <c r="C12" s="15"/>
      <c r="D12" s="15"/>
      <c r="E12" s="15"/>
      <c r="F12" s="15"/>
      <c r="G12" s="15"/>
      <c r="H12" s="15"/>
      <c r="I12" s="15"/>
      <c r="J12" s="15"/>
      <c r="K12" s="15"/>
      <c r="L12" s="17"/>
      <c r="M12" s="17"/>
      <c r="N12" s="17"/>
      <c r="O12" s="17"/>
      <c r="P12" s="173" t="str">
        <f t="shared" si="2"/>
        <v/>
      </c>
      <c r="Q12" s="173" t="str">
        <f t="shared" si="3"/>
        <v/>
      </c>
      <c r="R12" s="173" t="str">
        <f t="shared" si="4"/>
        <v/>
      </c>
    </row>
    <row r="13" spans="1:20">
      <c r="A13" s="170" t="str">
        <f t="shared" si="1"/>
        <v/>
      </c>
      <c r="B13" s="16"/>
      <c r="C13" s="15"/>
      <c r="D13" s="15"/>
      <c r="E13" s="15"/>
      <c r="F13" s="15"/>
      <c r="G13" s="15"/>
      <c r="H13" s="15"/>
      <c r="I13" s="15"/>
      <c r="J13" s="15"/>
      <c r="K13" s="15"/>
      <c r="L13" s="17"/>
      <c r="M13" s="17"/>
      <c r="N13" s="17"/>
      <c r="O13" s="17"/>
      <c r="P13" s="173" t="str">
        <f t="shared" si="2"/>
        <v/>
      </c>
      <c r="Q13" s="173" t="str">
        <f t="shared" si="3"/>
        <v/>
      </c>
      <c r="R13" s="173" t="str">
        <f t="shared" si="4"/>
        <v/>
      </c>
    </row>
    <row r="14" spans="1:20">
      <c r="A14" s="170" t="str">
        <f t="shared" si="1"/>
        <v/>
      </c>
      <c r="B14" s="16"/>
      <c r="C14" s="15"/>
      <c r="D14" s="15"/>
      <c r="E14" s="15"/>
      <c r="F14" s="15"/>
      <c r="G14" s="15"/>
      <c r="H14" s="15"/>
      <c r="I14" s="15"/>
      <c r="J14" s="15"/>
      <c r="K14" s="15"/>
      <c r="L14" s="17"/>
      <c r="M14" s="17"/>
      <c r="N14" s="17"/>
      <c r="O14" s="17"/>
      <c r="P14" s="173" t="str">
        <f t="shared" si="2"/>
        <v/>
      </c>
      <c r="Q14" s="173" t="str">
        <f t="shared" si="3"/>
        <v/>
      </c>
      <c r="R14" s="173" t="str">
        <f t="shared" si="4"/>
        <v/>
      </c>
    </row>
    <row r="15" spans="1:20">
      <c r="A15" s="170" t="str">
        <f t="shared" si="1"/>
        <v/>
      </c>
      <c r="B15" s="16"/>
      <c r="C15" s="15"/>
      <c r="D15" s="15"/>
      <c r="E15" s="15"/>
      <c r="F15" s="15"/>
      <c r="G15" s="15"/>
      <c r="H15" s="15"/>
      <c r="I15" s="15"/>
      <c r="J15" s="15"/>
      <c r="K15" s="15"/>
      <c r="L15" s="17"/>
      <c r="M15" s="17"/>
      <c r="N15" s="17"/>
      <c r="O15" s="17"/>
      <c r="P15" s="173" t="str">
        <f t="shared" si="2"/>
        <v/>
      </c>
      <c r="Q15" s="173" t="str">
        <f t="shared" si="3"/>
        <v/>
      </c>
      <c r="R15" s="173" t="str">
        <f t="shared" si="4"/>
        <v/>
      </c>
    </row>
    <row r="16" spans="1:20">
      <c r="A16" s="170" t="str">
        <f t="shared" si="1"/>
        <v/>
      </c>
      <c r="B16" s="16"/>
      <c r="C16" s="15"/>
      <c r="D16" s="15"/>
      <c r="E16" s="15"/>
      <c r="F16" s="15"/>
      <c r="G16" s="15"/>
      <c r="H16" s="15"/>
      <c r="I16" s="15"/>
      <c r="J16" s="15"/>
      <c r="K16" s="15"/>
      <c r="L16" s="17"/>
      <c r="M16" s="17"/>
      <c r="N16" s="17"/>
      <c r="O16" s="17"/>
      <c r="P16" s="173" t="str">
        <f t="shared" si="2"/>
        <v/>
      </c>
      <c r="Q16" s="173" t="str">
        <f t="shared" si="3"/>
        <v/>
      </c>
      <c r="R16" s="173" t="str">
        <f t="shared" si="4"/>
        <v/>
      </c>
    </row>
    <row r="17" spans="1:18">
      <c r="A17" s="170" t="str">
        <f t="shared" si="1"/>
        <v/>
      </c>
      <c r="B17" s="16"/>
      <c r="C17" s="15"/>
      <c r="D17" s="15"/>
      <c r="E17" s="15"/>
      <c r="F17" s="15"/>
      <c r="G17" s="15"/>
      <c r="H17" s="15"/>
      <c r="I17" s="15"/>
      <c r="J17" s="15"/>
      <c r="K17" s="15"/>
      <c r="L17" s="17"/>
      <c r="M17" s="17"/>
      <c r="N17" s="17"/>
      <c r="O17" s="17"/>
      <c r="P17" s="173" t="str">
        <f t="shared" si="2"/>
        <v/>
      </c>
      <c r="Q17" s="173" t="str">
        <f t="shared" si="3"/>
        <v/>
      </c>
      <c r="R17" s="173" t="str">
        <f t="shared" si="4"/>
        <v/>
      </c>
    </row>
    <row r="18" spans="1:18">
      <c r="A18" s="170" t="str">
        <f t="shared" si="1"/>
        <v/>
      </c>
      <c r="B18" s="16"/>
      <c r="C18" s="15"/>
      <c r="D18" s="15"/>
      <c r="E18" s="15"/>
      <c r="F18" s="15"/>
      <c r="G18" s="15"/>
      <c r="H18" s="15"/>
      <c r="I18" s="15"/>
      <c r="J18" s="15"/>
      <c r="K18" s="15"/>
      <c r="L18" s="17"/>
      <c r="M18" s="17"/>
      <c r="N18" s="17"/>
      <c r="O18" s="17"/>
      <c r="P18" s="173" t="str">
        <f t="shared" si="2"/>
        <v/>
      </c>
      <c r="Q18" s="173" t="str">
        <f t="shared" si="3"/>
        <v/>
      </c>
      <c r="R18" s="173" t="str">
        <f t="shared" si="4"/>
        <v/>
      </c>
    </row>
    <row r="19" spans="1:18">
      <c r="A19" s="170" t="str">
        <f t="shared" si="1"/>
        <v/>
      </c>
      <c r="B19" s="16"/>
      <c r="C19" s="15"/>
      <c r="D19" s="15"/>
      <c r="E19" s="15"/>
      <c r="F19" s="15"/>
      <c r="G19" s="15"/>
      <c r="H19" s="15"/>
      <c r="I19" s="15"/>
      <c r="J19" s="15"/>
      <c r="K19" s="15"/>
      <c r="L19" s="17"/>
      <c r="M19" s="17"/>
      <c r="N19" s="17"/>
      <c r="O19" s="17"/>
      <c r="P19" s="173" t="str">
        <f t="shared" si="2"/>
        <v/>
      </c>
      <c r="Q19" s="173" t="str">
        <f t="shared" si="3"/>
        <v/>
      </c>
      <c r="R19" s="173" t="str">
        <f t="shared" si="4"/>
        <v/>
      </c>
    </row>
    <row r="20" spans="1:18">
      <c r="A20" s="170" t="str">
        <f t="shared" si="1"/>
        <v/>
      </c>
      <c r="B20" s="16"/>
      <c r="C20" s="15"/>
      <c r="D20" s="15"/>
      <c r="E20" s="15"/>
      <c r="F20" s="15"/>
      <c r="G20" s="15"/>
      <c r="H20" s="15"/>
      <c r="I20" s="15"/>
      <c r="J20" s="15"/>
      <c r="K20" s="15"/>
      <c r="L20" s="17"/>
      <c r="M20" s="17"/>
      <c r="N20" s="17"/>
      <c r="O20" s="17"/>
      <c r="P20" s="173" t="str">
        <f t="shared" si="2"/>
        <v/>
      </c>
      <c r="Q20" s="173" t="str">
        <f t="shared" si="3"/>
        <v/>
      </c>
      <c r="R20" s="173" t="str">
        <f t="shared" si="4"/>
        <v/>
      </c>
    </row>
    <row r="21" spans="1:18">
      <c r="A21" s="170" t="str">
        <f t="shared" si="1"/>
        <v/>
      </c>
      <c r="B21" s="16"/>
      <c r="C21" s="15"/>
      <c r="D21" s="15"/>
      <c r="E21" s="15"/>
      <c r="F21" s="15"/>
      <c r="G21" s="15"/>
      <c r="H21" s="15"/>
      <c r="I21" s="15"/>
      <c r="J21" s="15"/>
      <c r="K21" s="15"/>
      <c r="L21" s="17"/>
      <c r="M21" s="17"/>
      <c r="N21" s="17"/>
      <c r="O21" s="17"/>
      <c r="P21" s="173" t="str">
        <f t="shared" si="2"/>
        <v/>
      </c>
      <c r="Q21" s="173" t="str">
        <f t="shared" si="3"/>
        <v/>
      </c>
      <c r="R21" s="173" t="str">
        <f t="shared" si="4"/>
        <v/>
      </c>
    </row>
    <row r="22" spans="1:18">
      <c r="A22" s="170" t="str">
        <f t="shared" si="1"/>
        <v/>
      </c>
      <c r="B22" s="16"/>
      <c r="C22" s="15"/>
      <c r="D22" s="15"/>
      <c r="E22" s="15"/>
      <c r="F22" s="15"/>
      <c r="G22" s="15"/>
      <c r="H22" s="15"/>
      <c r="I22" s="15"/>
      <c r="J22" s="15"/>
      <c r="K22" s="15"/>
      <c r="L22" s="17"/>
      <c r="M22" s="17"/>
      <c r="N22" s="17"/>
      <c r="O22" s="17"/>
      <c r="P22" s="173" t="str">
        <f t="shared" si="2"/>
        <v/>
      </c>
      <c r="Q22" s="173" t="str">
        <f t="shared" si="3"/>
        <v/>
      </c>
      <c r="R22" s="173" t="str">
        <f t="shared" si="4"/>
        <v/>
      </c>
    </row>
    <row r="23" spans="1:18">
      <c r="A23" s="170" t="str">
        <f t="shared" si="1"/>
        <v/>
      </c>
      <c r="B23" s="16"/>
      <c r="C23" s="15"/>
      <c r="D23" s="15"/>
      <c r="E23" s="15"/>
      <c r="F23" s="15"/>
      <c r="G23" s="15"/>
      <c r="H23" s="15"/>
      <c r="I23" s="15"/>
      <c r="J23" s="15"/>
      <c r="K23" s="15"/>
      <c r="L23" s="17"/>
      <c r="M23" s="17"/>
      <c r="N23" s="17"/>
      <c r="O23" s="17"/>
      <c r="P23" s="173" t="str">
        <f t="shared" si="2"/>
        <v/>
      </c>
      <c r="Q23" s="173" t="str">
        <f t="shared" si="3"/>
        <v/>
      </c>
      <c r="R23" s="173" t="str">
        <f t="shared" si="4"/>
        <v/>
      </c>
    </row>
    <row r="24" spans="1:18">
      <c r="A24" s="170" t="str">
        <f t="shared" si="1"/>
        <v/>
      </c>
      <c r="B24" s="16"/>
      <c r="C24" s="15"/>
      <c r="D24" s="15"/>
      <c r="E24" s="15"/>
      <c r="F24" s="15"/>
      <c r="G24" s="15"/>
      <c r="H24" s="15"/>
      <c r="I24" s="15"/>
      <c r="J24" s="15"/>
      <c r="K24" s="15"/>
      <c r="L24" s="17"/>
      <c r="M24" s="17"/>
      <c r="N24" s="17"/>
      <c r="O24" s="17"/>
      <c r="P24" s="173" t="str">
        <f t="shared" si="2"/>
        <v/>
      </c>
      <c r="Q24" s="173" t="str">
        <f t="shared" si="3"/>
        <v/>
      </c>
      <c r="R24" s="173" t="str">
        <f t="shared" si="4"/>
        <v/>
      </c>
    </row>
    <row r="25" spans="1:18">
      <c r="A25" s="170" t="str">
        <f t="shared" si="1"/>
        <v/>
      </c>
      <c r="B25" s="16"/>
      <c r="C25" s="15"/>
      <c r="D25" s="15"/>
      <c r="E25" s="15"/>
      <c r="F25" s="15"/>
      <c r="G25" s="15"/>
      <c r="H25" s="15"/>
      <c r="I25" s="15"/>
      <c r="J25" s="15"/>
      <c r="K25" s="15"/>
      <c r="L25" s="17"/>
      <c r="M25" s="17"/>
      <c r="N25" s="17"/>
      <c r="O25" s="17"/>
      <c r="P25" s="173" t="str">
        <f t="shared" si="2"/>
        <v/>
      </c>
      <c r="Q25" s="173" t="str">
        <f t="shared" si="3"/>
        <v/>
      </c>
      <c r="R25" s="173" t="str">
        <f t="shared" si="4"/>
        <v/>
      </c>
    </row>
    <row r="26" spans="1:18">
      <c r="A26" s="170" t="str">
        <f t="shared" si="1"/>
        <v/>
      </c>
      <c r="B26" s="16"/>
      <c r="C26" s="15"/>
      <c r="D26" s="15"/>
      <c r="E26" s="15"/>
      <c r="F26" s="15"/>
      <c r="G26" s="15"/>
      <c r="H26" s="15"/>
      <c r="I26" s="15"/>
      <c r="J26" s="15"/>
      <c r="K26" s="15"/>
      <c r="L26" s="17"/>
      <c r="M26" s="17"/>
      <c r="N26" s="17"/>
      <c r="O26" s="17"/>
      <c r="P26" s="173" t="str">
        <f t="shared" si="2"/>
        <v/>
      </c>
      <c r="Q26" s="173" t="str">
        <f t="shared" si="3"/>
        <v/>
      </c>
      <c r="R26" s="173" t="str">
        <f t="shared" si="4"/>
        <v/>
      </c>
    </row>
    <row r="27" spans="1:18">
      <c r="A27" s="170" t="str">
        <f t="shared" si="1"/>
        <v/>
      </c>
      <c r="B27" s="16"/>
      <c r="C27" s="15"/>
      <c r="D27" s="15"/>
      <c r="E27" s="15"/>
      <c r="F27" s="15"/>
      <c r="G27" s="15"/>
      <c r="H27" s="15"/>
      <c r="I27" s="15"/>
      <c r="J27" s="15"/>
      <c r="K27" s="15"/>
      <c r="L27" s="17"/>
      <c r="M27" s="17"/>
      <c r="N27" s="17"/>
      <c r="O27" s="17"/>
      <c r="P27" s="173" t="str">
        <f t="shared" si="2"/>
        <v/>
      </c>
      <c r="Q27" s="173" t="str">
        <f t="shared" si="3"/>
        <v/>
      </c>
      <c r="R27" s="173" t="str">
        <f t="shared" si="4"/>
        <v/>
      </c>
    </row>
    <row r="28" spans="1:18">
      <c r="A28" s="170" t="str">
        <f t="shared" si="1"/>
        <v/>
      </c>
      <c r="B28" s="16"/>
      <c r="C28" s="15"/>
      <c r="D28" s="15"/>
      <c r="E28" s="15"/>
      <c r="F28" s="15"/>
      <c r="G28" s="15"/>
      <c r="H28" s="15"/>
      <c r="I28" s="15"/>
      <c r="J28" s="15"/>
      <c r="K28" s="15"/>
      <c r="L28" s="17"/>
      <c r="M28" s="17"/>
      <c r="N28" s="17"/>
      <c r="O28" s="17"/>
      <c r="P28" s="173" t="str">
        <f t="shared" si="2"/>
        <v/>
      </c>
      <c r="Q28" s="173" t="str">
        <f t="shared" si="3"/>
        <v/>
      </c>
      <c r="R28" s="173" t="str">
        <f t="shared" si="4"/>
        <v/>
      </c>
    </row>
    <row r="29" spans="1:18">
      <c r="A29" s="170" t="str">
        <f t="shared" si="1"/>
        <v/>
      </c>
      <c r="B29" s="16"/>
      <c r="C29" s="15"/>
      <c r="D29" s="15"/>
      <c r="E29" s="15"/>
      <c r="F29" s="15"/>
      <c r="G29" s="15"/>
      <c r="H29" s="15"/>
      <c r="I29" s="15"/>
      <c r="J29" s="15"/>
      <c r="K29" s="15"/>
      <c r="L29" s="17"/>
      <c r="M29" s="17"/>
      <c r="N29" s="17"/>
      <c r="O29" s="17"/>
      <c r="P29" s="173" t="str">
        <f t="shared" si="2"/>
        <v/>
      </c>
      <c r="Q29" s="173" t="str">
        <f t="shared" si="3"/>
        <v/>
      </c>
      <c r="R29" s="173" t="str">
        <f t="shared" si="4"/>
        <v/>
      </c>
    </row>
    <row r="30" spans="1:18">
      <c r="A30" s="170" t="str">
        <f t="shared" si="1"/>
        <v/>
      </c>
      <c r="B30" s="16"/>
      <c r="C30" s="15"/>
      <c r="D30" s="15"/>
      <c r="E30" s="15"/>
      <c r="F30" s="15"/>
      <c r="G30" s="15"/>
      <c r="H30" s="15"/>
      <c r="I30" s="15"/>
      <c r="J30" s="15"/>
      <c r="K30" s="15"/>
      <c r="L30" s="17"/>
      <c r="M30" s="17"/>
      <c r="N30" s="17"/>
      <c r="O30" s="17"/>
      <c r="P30" s="173" t="str">
        <f t="shared" si="2"/>
        <v/>
      </c>
      <c r="Q30" s="173" t="str">
        <f t="shared" si="3"/>
        <v/>
      </c>
      <c r="R30" s="173" t="str">
        <f t="shared" si="4"/>
        <v/>
      </c>
    </row>
    <row r="31" spans="1:18">
      <c r="A31" s="170" t="str">
        <f t="shared" si="1"/>
        <v/>
      </c>
      <c r="B31" s="16"/>
      <c r="C31" s="15"/>
      <c r="D31" s="15"/>
      <c r="E31" s="15"/>
      <c r="F31" s="15"/>
      <c r="G31" s="15"/>
      <c r="H31" s="15"/>
      <c r="I31" s="15"/>
      <c r="J31" s="15"/>
      <c r="K31" s="15"/>
      <c r="L31" s="17"/>
      <c r="M31" s="17"/>
      <c r="N31" s="17"/>
      <c r="O31" s="17"/>
      <c r="P31" s="173" t="str">
        <f t="shared" si="2"/>
        <v/>
      </c>
      <c r="Q31" s="173" t="str">
        <f t="shared" si="3"/>
        <v/>
      </c>
      <c r="R31" s="173" t="str">
        <f t="shared" si="4"/>
        <v/>
      </c>
    </row>
    <row r="32" spans="1:18">
      <c r="A32" s="170" t="str">
        <f t="shared" si="1"/>
        <v/>
      </c>
      <c r="B32" s="16"/>
      <c r="C32" s="15"/>
      <c r="D32" s="15"/>
      <c r="E32" s="15"/>
      <c r="F32" s="15"/>
      <c r="G32" s="15"/>
      <c r="H32" s="15"/>
      <c r="I32" s="15"/>
      <c r="J32" s="15"/>
      <c r="K32" s="15"/>
      <c r="L32" s="17"/>
      <c r="M32" s="17"/>
      <c r="N32" s="17"/>
      <c r="O32" s="17"/>
      <c r="P32" s="173" t="str">
        <f t="shared" si="2"/>
        <v/>
      </c>
      <c r="Q32" s="173" t="str">
        <f t="shared" si="3"/>
        <v/>
      </c>
      <c r="R32" s="173" t="str">
        <f t="shared" si="4"/>
        <v/>
      </c>
    </row>
    <row r="33" spans="1:18">
      <c r="A33" s="170" t="str">
        <f t="shared" si="1"/>
        <v/>
      </c>
      <c r="B33" s="16"/>
      <c r="C33" s="15"/>
      <c r="D33" s="15"/>
      <c r="E33" s="15"/>
      <c r="F33" s="15"/>
      <c r="G33" s="15"/>
      <c r="H33" s="15"/>
      <c r="I33" s="15"/>
      <c r="J33" s="15"/>
      <c r="K33" s="15"/>
      <c r="L33" s="17"/>
      <c r="M33" s="17"/>
      <c r="N33" s="17"/>
      <c r="O33" s="17"/>
      <c r="P33" s="173" t="str">
        <f t="shared" si="2"/>
        <v/>
      </c>
      <c r="Q33" s="173" t="str">
        <f t="shared" si="3"/>
        <v/>
      </c>
      <c r="R33" s="173" t="str">
        <f t="shared" si="4"/>
        <v/>
      </c>
    </row>
    <row r="34" spans="1:18">
      <c r="A34" s="170" t="str">
        <f t="shared" si="1"/>
        <v/>
      </c>
      <c r="B34" s="16"/>
      <c r="C34" s="15"/>
      <c r="D34" s="15"/>
      <c r="E34" s="15"/>
      <c r="F34" s="15"/>
      <c r="G34" s="15"/>
      <c r="H34" s="15"/>
      <c r="I34" s="15"/>
      <c r="J34" s="15"/>
      <c r="K34" s="15"/>
      <c r="L34" s="17"/>
      <c r="M34" s="17"/>
      <c r="N34" s="17"/>
      <c r="O34" s="17"/>
      <c r="P34" s="173" t="str">
        <f t="shared" si="2"/>
        <v/>
      </c>
      <c r="Q34" s="173" t="str">
        <f t="shared" si="3"/>
        <v/>
      </c>
      <c r="R34" s="173" t="str">
        <f t="shared" si="4"/>
        <v/>
      </c>
    </row>
    <row r="35" spans="1:18">
      <c r="A35" s="170" t="str">
        <f t="shared" si="1"/>
        <v/>
      </c>
      <c r="B35" s="16"/>
      <c r="C35" s="15"/>
      <c r="D35" s="15"/>
      <c r="E35" s="15"/>
      <c r="F35" s="15"/>
      <c r="G35" s="15"/>
      <c r="H35" s="15"/>
      <c r="I35" s="15"/>
      <c r="J35" s="15"/>
      <c r="K35" s="15"/>
      <c r="L35" s="17"/>
      <c r="M35" s="17"/>
      <c r="N35" s="17"/>
      <c r="O35" s="17"/>
      <c r="P35" s="173" t="str">
        <f t="shared" si="2"/>
        <v/>
      </c>
      <c r="Q35" s="173" t="str">
        <f t="shared" si="3"/>
        <v/>
      </c>
      <c r="R35" s="173" t="str">
        <f t="shared" si="4"/>
        <v/>
      </c>
    </row>
    <row r="36" spans="1:18">
      <c r="A36" s="170" t="str">
        <f t="shared" si="1"/>
        <v/>
      </c>
      <c r="B36" s="16"/>
      <c r="C36" s="15"/>
      <c r="D36" s="15"/>
      <c r="E36" s="15"/>
      <c r="F36" s="15"/>
      <c r="G36" s="15"/>
      <c r="H36" s="15"/>
      <c r="I36" s="15"/>
      <c r="J36" s="15"/>
      <c r="K36" s="15"/>
      <c r="L36" s="17"/>
      <c r="M36" s="17"/>
      <c r="N36" s="17"/>
      <c r="O36" s="17"/>
      <c r="P36" s="173" t="str">
        <f t="shared" si="2"/>
        <v/>
      </c>
      <c r="Q36" s="173" t="str">
        <f t="shared" si="3"/>
        <v/>
      </c>
      <c r="R36" s="173" t="str">
        <f t="shared" si="4"/>
        <v/>
      </c>
    </row>
    <row r="37" spans="1:18">
      <c r="A37" s="170" t="str">
        <f t="shared" si="1"/>
        <v/>
      </c>
      <c r="B37" s="16"/>
      <c r="C37" s="15"/>
      <c r="D37" s="15"/>
      <c r="E37" s="15"/>
      <c r="F37" s="15"/>
      <c r="G37" s="15"/>
      <c r="H37" s="15"/>
      <c r="I37" s="15"/>
      <c r="J37" s="15"/>
      <c r="K37" s="15"/>
      <c r="L37" s="17"/>
      <c r="M37" s="17"/>
      <c r="N37" s="17"/>
      <c r="O37" s="17"/>
      <c r="P37" s="173" t="str">
        <f t="shared" si="2"/>
        <v/>
      </c>
      <c r="Q37" s="173" t="str">
        <f t="shared" si="3"/>
        <v/>
      </c>
      <c r="R37" s="173" t="str">
        <f t="shared" si="4"/>
        <v/>
      </c>
    </row>
    <row r="38" spans="1:18">
      <c r="A38" s="170" t="str">
        <f t="shared" si="1"/>
        <v/>
      </c>
      <c r="B38" s="16"/>
      <c r="C38" s="15"/>
      <c r="D38" s="15"/>
      <c r="E38" s="15"/>
      <c r="F38" s="15"/>
      <c r="G38" s="15"/>
      <c r="H38" s="15"/>
      <c r="I38" s="15"/>
      <c r="J38" s="15"/>
      <c r="K38" s="15"/>
      <c r="L38" s="17"/>
      <c r="M38" s="17"/>
      <c r="N38" s="17"/>
      <c r="O38" s="17"/>
      <c r="P38" s="173" t="str">
        <f t="shared" si="2"/>
        <v/>
      </c>
      <c r="Q38" s="173" t="str">
        <f t="shared" si="3"/>
        <v/>
      </c>
      <c r="R38" s="173" t="str">
        <f t="shared" si="4"/>
        <v/>
      </c>
    </row>
    <row r="39" spans="1:18">
      <c r="A39" s="170" t="str">
        <f t="shared" si="1"/>
        <v/>
      </c>
      <c r="B39" s="16"/>
      <c r="C39" s="15"/>
      <c r="D39" s="15"/>
      <c r="E39" s="15"/>
      <c r="F39" s="15"/>
      <c r="G39" s="15"/>
      <c r="H39" s="15"/>
      <c r="I39" s="15"/>
      <c r="J39" s="15"/>
      <c r="K39" s="15"/>
      <c r="L39" s="17"/>
      <c r="M39" s="17"/>
      <c r="N39" s="17"/>
      <c r="O39" s="17"/>
      <c r="P39" s="173" t="str">
        <f t="shared" si="2"/>
        <v/>
      </c>
      <c r="Q39" s="173" t="str">
        <f t="shared" si="3"/>
        <v/>
      </c>
      <c r="R39" s="173" t="str">
        <f t="shared" si="4"/>
        <v/>
      </c>
    </row>
    <row r="40" spans="1:18">
      <c r="A40" s="170" t="str">
        <f t="shared" si="1"/>
        <v/>
      </c>
      <c r="B40" s="16"/>
      <c r="C40" s="15"/>
      <c r="D40" s="15"/>
      <c r="E40" s="15"/>
      <c r="F40" s="15"/>
      <c r="G40" s="15"/>
      <c r="H40" s="15"/>
      <c r="I40" s="15"/>
      <c r="J40" s="15"/>
      <c r="K40" s="15"/>
      <c r="L40" s="17"/>
      <c r="M40" s="17"/>
      <c r="N40" s="17"/>
      <c r="O40" s="17"/>
      <c r="P40" s="173" t="str">
        <f t="shared" si="2"/>
        <v/>
      </c>
      <c r="Q40" s="173" t="str">
        <f t="shared" si="3"/>
        <v/>
      </c>
      <c r="R40" s="173" t="str">
        <f t="shared" si="4"/>
        <v/>
      </c>
    </row>
    <row r="41" spans="1:18">
      <c r="A41" s="170" t="str">
        <f t="shared" si="1"/>
        <v/>
      </c>
      <c r="B41" s="16"/>
      <c r="C41" s="15"/>
      <c r="D41" s="15"/>
      <c r="E41" s="15"/>
      <c r="F41" s="15"/>
      <c r="G41" s="15"/>
      <c r="H41" s="15"/>
      <c r="I41" s="15"/>
      <c r="J41" s="15"/>
      <c r="K41" s="15"/>
      <c r="L41" s="17"/>
      <c r="M41" s="17"/>
      <c r="N41" s="17"/>
      <c r="O41" s="17"/>
      <c r="P41" s="173" t="str">
        <f t="shared" si="2"/>
        <v/>
      </c>
      <c r="Q41" s="173" t="str">
        <f t="shared" si="3"/>
        <v/>
      </c>
      <c r="R41" s="173" t="str">
        <f t="shared" si="4"/>
        <v/>
      </c>
    </row>
    <row r="42" spans="1:18">
      <c r="A42" s="170" t="str">
        <f t="shared" si="1"/>
        <v/>
      </c>
      <c r="B42" s="16"/>
      <c r="C42" s="15"/>
      <c r="D42" s="15"/>
      <c r="E42" s="15"/>
      <c r="F42" s="15"/>
      <c r="G42" s="15"/>
      <c r="H42" s="15"/>
      <c r="I42" s="15"/>
      <c r="J42" s="15"/>
      <c r="K42" s="15"/>
      <c r="L42" s="17"/>
      <c r="M42" s="17"/>
      <c r="N42" s="17"/>
      <c r="O42" s="17"/>
      <c r="P42" s="173" t="str">
        <f t="shared" si="2"/>
        <v/>
      </c>
      <c r="Q42" s="173" t="str">
        <f t="shared" si="3"/>
        <v/>
      </c>
      <c r="R42" s="173" t="str">
        <f t="shared" si="4"/>
        <v/>
      </c>
    </row>
    <row r="43" spans="1:18">
      <c r="A43" s="170" t="str">
        <f t="shared" si="1"/>
        <v/>
      </c>
      <c r="B43" s="16"/>
      <c r="C43" s="15"/>
      <c r="D43" s="15"/>
      <c r="E43" s="15"/>
      <c r="F43" s="15"/>
      <c r="G43" s="15"/>
      <c r="H43" s="15"/>
      <c r="I43" s="15"/>
      <c r="J43" s="15"/>
      <c r="K43" s="15"/>
      <c r="L43" s="17"/>
      <c r="M43" s="17"/>
      <c r="N43" s="17"/>
      <c r="O43" s="17"/>
      <c r="P43" s="173" t="str">
        <f t="shared" si="2"/>
        <v/>
      </c>
      <c r="Q43" s="173" t="str">
        <f t="shared" si="3"/>
        <v/>
      </c>
      <c r="R43" s="173" t="str">
        <f t="shared" si="4"/>
        <v/>
      </c>
    </row>
    <row r="44" spans="1:18">
      <c r="A44" s="170" t="str">
        <f t="shared" si="1"/>
        <v/>
      </c>
      <c r="B44" s="16"/>
      <c r="C44" s="15"/>
      <c r="D44" s="15"/>
      <c r="E44" s="15"/>
      <c r="F44" s="15"/>
      <c r="G44" s="15"/>
      <c r="H44" s="15"/>
      <c r="I44" s="15"/>
      <c r="J44" s="15"/>
      <c r="K44" s="15"/>
      <c r="L44" s="17"/>
      <c r="M44" s="17"/>
      <c r="N44" s="17"/>
      <c r="O44" s="17"/>
      <c r="P44" s="173" t="str">
        <f t="shared" si="2"/>
        <v/>
      </c>
      <c r="Q44" s="173" t="str">
        <f t="shared" si="3"/>
        <v/>
      </c>
      <c r="R44" s="173" t="str">
        <f t="shared" si="4"/>
        <v/>
      </c>
    </row>
    <row r="45" spans="1:18">
      <c r="A45" s="170" t="str">
        <f t="shared" si="1"/>
        <v/>
      </c>
      <c r="B45" s="16"/>
      <c r="C45" s="15"/>
      <c r="D45" s="15"/>
      <c r="E45" s="15"/>
      <c r="F45" s="15"/>
      <c r="G45" s="15"/>
      <c r="H45" s="15"/>
      <c r="I45" s="15"/>
      <c r="J45" s="15"/>
      <c r="K45" s="15"/>
      <c r="L45" s="17"/>
      <c r="M45" s="17"/>
      <c r="N45" s="17"/>
      <c r="O45" s="17"/>
      <c r="P45" s="173" t="str">
        <f t="shared" si="2"/>
        <v/>
      </c>
      <c r="Q45" s="173" t="str">
        <f t="shared" si="3"/>
        <v/>
      </c>
      <c r="R45" s="173" t="str">
        <f t="shared" si="4"/>
        <v/>
      </c>
    </row>
    <row r="46" spans="1:18">
      <c r="A46" s="170" t="str">
        <f t="shared" si="1"/>
        <v/>
      </c>
      <c r="B46" s="16"/>
      <c r="C46" s="15"/>
      <c r="D46" s="15"/>
      <c r="E46" s="15"/>
      <c r="F46" s="15"/>
      <c r="G46" s="15"/>
      <c r="H46" s="15"/>
      <c r="I46" s="15"/>
      <c r="J46" s="15"/>
      <c r="K46" s="15"/>
      <c r="L46" s="17"/>
      <c r="M46" s="17"/>
      <c r="N46" s="17"/>
      <c r="O46" s="17"/>
      <c r="P46" s="173" t="str">
        <f t="shared" si="2"/>
        <v/>
      </c>
      <c r="Q46" s="173" t="str">
        <f t="shared" si="3"/>
        <v/>
      </c>
      <c r="R46" s="173" t="str">
        <f t="shared" si="4"/>
        <v/>
      </c>
    </row>
    <row r="47" spans="1:18">
      <c r="A47" s="170" t="str">
        <f t="shared" si="1"/>
        <v/>
      </c>
      <c r="B47" s="16"/>
      <c r="C47" s="15"/>
      <c r="D47" s="15"/>
      <c r="E47" s="15"/>
      <c r="F47" s="15"/>
      <c r="G47" s="15"/>
      <c r="H47" s="15"/>
      <c r="I47" s="15"/>
      <c r="J47" s="15"/>
      <c r="K47" s="15"/>
      <c r="L47" s="17"/>
      <c r="M47" s="17"/>
      <c r="N47" s="17"/>
      <c r="O47" s="17"/>
      <c r="P47" s="173" t="str">
        <f t="shared" si="2"/>
        <v/>
      </c>
      <c r="Q47" s="173" t="str">
        <f t="shared" si="3"/>
        <v/>
      </c>
      <c r="R47" s="173" t="str">
        <f t="shared" si="4"/>
        <v/>
      </c>
    </row>
    <row r="48" spans="1:18">
      <c r="A48" s="170" t="str">
        <f t="shared" si="1"/>
        <v/>
      </c>
      <c r="B48" s="16"/>
      <c r="C48" s="15"/>
      <c r="D48" s="15"/>
      <c r="E48" s="15"/>
      <c r="F48" s="15"/>
      <c r="G48" s="15"/>
      <c r="H48" s="15"/>
      <c r="I48" s="15"/>
      <c r="J48" s="15"/>
      <c r="K48" s="15"/>
      <c r="L48" s="17"/>
      <c r="M48" s="17"/>
      <c r="N48" s="17"/>
      <c r="O48" s="17"/>
      <c r="P48" s="173" t="str">
        <f t="shared" si="2"/>
        <v/>
      </c>
      <c r="Q48" s="173" t="str">
        <f t="shared" si="3"/>
        <v/>
      </c>
      <c r="R48" s="173" t="str">
        <f t="shared" si="4"/>
        <v/>
      </c>
    </row>
    <row r="49" spans="1:18">
      <c r="A49" s="170" t="str">
        <f t="shared" si="1"/>
        <v/>
      </c>
      <c r="B49" s="16"/>
      <c r="C49" s="15"/>
      <c r="D49" s="15"/>
      <c r="E49" s="15"/>
      <c r="F49" s="15"/>
      <c r="G49" s="15"/>
      <c r="H49" s="15"/>
      <c r="I49" s="15"/>
      <c r="J49" s="15"/>
      <c r="K49" s="15"/>
      <c r="L49" s="17"/>
      <c r="M49" s="17"/>
      <c r="N49" s="17"/>
      <c r="O49" s="17"/>
      <c r="P49" s="173" t="str">
        <f t="shared" si="2"/>
        <v/>
      </c>
      <c r="Q49" s="173" t="str">
        <f t="shared" si="3"/>
        <v/>
      </c>
      <c r="R49" s="173" t="str">
        <f t="shared" si="4"/>
        <v/>
      </c>
    </row>
    <row r="50" spans="1:18">
      <c r="A50" s="170" t="str">
        <f t="shared" si="1"/>
        <v/>
      </c>
      <c r="B50" s="16"/>
      <c r="C50" s="15"/>
      <c r="D50" s="15"/>
      <c r="E50" s="15"/>
      <c r="F50" s="15"/>
      <c r="G50" s="15"/>
      <c r="H50" s="15"/>
      <c r="I50" s="15"/>
      <c r="J50" s="15"/>
      <c r="K50" s="15"/>
      <c r="L50" s="17"/>
      <c r="M50" s="17"/>
      <c r="N50" s="17"/>
      <c r="O50" s="17"/>
      <c r="P50" s="173" t="str">
        <f t="shared" si="2"/>
        <v/>
      </c>
      <c r="Q50" s="173" t="str">
        <f t="shared" si="3"/>
        <v/>
      </c>
      <c r="R50" s="173" t="str">
        <f t="shared" si="4"/>
        <v/>
      </c>
    </row>
    <row r="51" spans="1:18">
      <c r="A51" s="170" t="str">
        <f t="shared" si="1"/>
        <v/>
      </c>
      <c r="B51" s="16"/>
      <c r="C51" s="15"/>
      <c r="D51" s="15"/>
      <c r="E51" s="15"/>
      <c r="F51" s="15"/>
      <c r="G51" s="15"/>
      <c r="H51" s="15"/>
      <c r="I51" s="15"/>
      <c r="J51" s="15"/>
      <c r="K51" s="15"/>
      <c r="L51" s="17"/>
      <c r="M51" s="17"/>
      <c r="N51" s="17"/>
      <c r="O51" s="17"/>
      <c r="P51" s="173" t="str">
        <f t="shared" si="2"/>
        <v/>
      </c>
      <c r="Q51" s="173" t="str">
        <f t="shared" si="3"/>
        <v/>
      </c>
      <c r="R51" s="173" t="str">
        <f t="shared" si="4"/>
        <v/>
      </c>
    </row>
    <row r="52" spans="1:18">
      <c r="A52" s="170" t="str">
        <f t="shared" si="1"/>
        <v/>
      </c>
      <c r="B52" s="16"/>
      <c r="C52" s="15"/>
      <c r="D52" s="15"/>
      <c r="E52" s="15"/>
      <c r="F52" s="15"/>
      <c r="G52" s="15"/>
      <c r="H52" s="15"/>
      <c r="I52" s="15"/>
      <c r="J52" s="15"/>
      <c r="K52" s="15"/>
      <c r="L52" s="17"/>
      <c r="M52" s="17"/>
      <c r="N52" s="17"/>
      <c r="O52" s="17"/>
      <c r="P52" s="173" t="str">
        <f t="shared" si="2"/>
        <v/>
      </c>
      <c r="Q52" s="173" t="str">
        <f t="shared" si="3"/>
        <v/>
      </c>
      <c r="R52" s="173" t="str">
        <f t="shared" si="4"/>
        <v/>
      </c>
    </row>
    <row r="53" spans="1:18">
      <c r="A53" s="170" t="str">
        <f t="shared" si="1"/>
        <v/>
      </c>
      <c r="B53" s="16"/>
      <c r="C53" s="15"/>
      <c r="D53" s="15"/>
      <c r="E53" s="15"/>
      <c r="F53" s="15"/>
      <c r="G53" s="15"/>
      <c r="H53" s="15"/>
      <c r="I53" s="15"/>
      <c r="J53" s="15"/>
      <c r="K53" s="15"/>
      <c r="L53" s="17"/>
      <c r="M53" s="17"/>
      <c r="N53" s="17"/>
      <c r="O53" s="17"/>
      <c r="P53" s="173" t="str">
        <f t="shared" si="2"/>
        <v/>
      </c>
      <c r="Q53" s="173" t="str">
        <f t="shared" si="3"/>
        <v/>
      </c>
      <c r="R53" s="173" t="str">
        <f t="shared" si="4"/>
        <v/>
      </c>
    </row>
    <row r="54" spans="1:18">
      <c r="A54" s="170" t="str">
        <f t="shared" si="1"/>
        <v/>
      </c>
      <c r="B54" s="16"/>
      <c r="C54" s="15"/>
      <c r="D54" s="15"/>
      <c r="E54" s="15"/>
      <c r="F54" s="15"/>
      <c r="G54" s="15"/>
      <c r="H54" s="15"/>
      <c r="I54" s="15"/>
      <c r="J54" s="15"/>
      <c r="K54" s="15"/>
      <c r="L54" s="17"/>
      <c r="M54" s="17"/>
      <c r="N54" s="17"/>
      <c r="O54" s="17"/>
      <c r="P54" s="173" t="str">
        <f t="shared" si="2"/>
        <v/>
      </c>
      <c r="Q54" s="173" t="str">
        <f t="shared" si="3"/>
        <v/>
      </c>
      <c r="R54" s="173" t="str">
        <f t="shared" si="4"/>
        <v/>
      </c>
    </row>
    <row r="55" spans="1:18">
      <c r="A55" s="170" t="str">
        <f t="shared" si="1"/>
        <v/>
      </c>
      <c r="B55" s="16"/>
      <c r="C55" s="15"/>
      <c r="D55" s="15"/>
      <c r="E55" s="15"/>
      <c r="F55" s="15"/>
      <c r="G55" s="15"/>
      <c r="H55" s="15"/>
      <c r="I55" s="15"/>
      <c r="J55" s="15"/>
      <c r="K55" s="15"/>
      <c r="L55" s="17"/>
      <c r="M55" s="17"/>
      <c r="N55" s="17"/>
      <c r="O55" s="17"/>
      <c r="P55" s="173" t="str">
        <f t="shared" si="2"/>
        <v/>
      </c>
      <c r="Q55" s="173" t="str">
        <f t="shared" si="3"/>
        <v/>
      </c>
      <c r="R55" s="173" t="str">
        <f t="shared" si="4"/>
        <v/>
      </c>
    </row>
    <row r="56" spans="1:18">
      <c r="A56" s="170" t="str">
        <f t="shared" si="1"/>
        <v/>
      </c>
      <c r="B56" s="16"/>
      <c r="C56" s="15"/>
      <c r="D56" s="15"/>
      <c r="E56" s="15"/>
      <c r="F56" s="15"/>
      <c r="G56" s="15"/>
      <c r="H56" s="15"/>
      <c r="I56" s="15"/>
      <c r="J56" s="15"/>
      <c r="K56" s="15"/>
      <c r="L56" s="17"/>
      <c r="M56" s="17"/>
      <c r="N56" s="17"/>
      <c r="O56" s="17"/>
      <c r="P56" s="173" t="str">
        <f t="shared" si="2"/>
        <v/>
      </c>
      <c r="Q56" s="173" t="str">
        <f t="shared" si="3"/>
        <v/>
      </c>
      <c r="R56" s="173" t="str">
        <f t="shared" si="4"/>
        <v/>
      </c>
    </row>
    <row r="57" spans="1:18">
      <c r="A57" s="170" t="str">
        <f t="shared" si="1"/>
        <v/>
      </c>
      <c r="B57" s="16"/>
      <c r="C57" s="15"/>
      <c r="D57" s="15"/>
      <c r="E57" s="15"/>
      <c r="F57" s="15"/>
      <c r="G57" s="15"/>
      <c r="H57" s="15"/>
      <c r="I57" s="15"/>
      <c r="J57" s="15"/>
      <c r="K57" s="15"/>
      <c r="L57" s="17"/>
      <c r="M57" s="17"/>
      <c r="N57" s="17"/>
      <c r="O57" s="17"/>
      <c r="P57" s="173" t="str">
        <f t="shared" si="2"/>
        <v/>
      </c>
      <c r="Q57" s="173" t="str">
        <f t="shared" si="3"/>
        <v/>
      </c>
      <c r="R57" s="173" t="str">
        <f t="shared" si="4"/>
        <v/>
      </c>
    </row>
    <row r="58" spans="1:18">
      <c r="A58" s="170" t="str">
        <f t="shared" si="1"/>
        <v/>
      </c>
      <c r="B58" s="16"/>
      <c r="C58" s="15"/>
      <c r="D58" s="15"/>
      <c r="E58" s="15"/>
      <c r="F58" s="15"/>
      <c r="G58" s="15"/>
      <c r="H58" s="15"/>
      <c r="I58" s="15"/>
      <c r="J58" s="15"/>
      <c r="K58" s="15"/>
      <c r="L58" s="17"/>
      <c r="M58" s="17"/>
      <c r="N58" s="17"/>
      <c r="O58" s="17"/>
      <c r="P58" s="173" t="str">
        <f t="shared" si="2"/>
        <v/>
      </c>
      <c r="Q58" s="173" t="str">
        <f t="shared" si="3"/>
        <v/>
      </c>
      <c r="R58" s="173" t="str">
        <f t="shared" si="4"/>
        <v/>
      </c>
    </row>
    <row r="59" spans="1:18">
      <c r="A59" s="170" t="str">
        <f t="shared" si="1"/>
        <v/>
      </c>
      <c r="B59" s="16"/>
      <c r="C59" s="15"/>
      <c r="D59" s="15"/>
      <c r="E59" s="15"/>
      <c r="F59" s="15"/>
      <c r="G59" s="15"/>
      <c r="H59" s="15"/>
      <c r="I59" s="15"/>
      <c r="J59" s="15"/>
      <c r="K59" s="15"/>
      <c r="L59" s="17"/>
      <c r="M59" s="17"/>
      <c r="N59" s="17"/>
      <c r="O59" s="17"/>
      <c r="P59" s="173" t="str">
        <f t="shared" si="2"/>
        <v/>
      </c>
      <c r="Q59" s="173" t="str">
        <f t="shared" si="3"/>
        <v/>
      </c>
      <c r="R59" s="173" t="str">
        <f t="shared" si="4"/>
        <v/>
      </c>
    </row>
    <row r="60" spans="1:18">
      <c r="A60" s="170" t="str">
        <f t="shared" si="1"/>
        <v/>
      </c>
      <c r="B60" s="16"/>
      <c r="C60" s="15"/>
      <c r="D60" s="15"/>
      <c r="E60" s="15"/>
      <c r="F60" s="15"/>
      <c r="G60" s="15"/>
      <c r="H60" s="15"/>
      <c r="I60" s="15"/>
      <c r="J60" s="15"/>
      <c r="K60" s="15"/>
      <c r="L60" s="17"/>
      <c r="M60" s="17"/>
      <c r="N60" s="17"/>
      <c r="O60" s="17"/>
      <c r="P60" s="173" t="str">
        <f t="shared" si="2"/>
        <v/>
      </c>
      <c r="Q60" s="173" t="str">
        <f t="shared" si="3"/>
        <v/>
      </c>
      <c r="R60" s="173" t="str">
        <f t="shared" si="4"/>
        <v/>
      </c>
    </row>
    <row r="61" spans="1:18">
      <c r="A61" s="170" t="str">
        <f t="shared" si="1"/>
        <v/>
      </c>
      <c r="B61" s="16"/>
      <c r="C61" s="15"/>
      <c r="D61" s="15"/>
      <c r="E61" s="15"/>
      <c r="F61" s="15"/>
      <c r="G61" s="15"/>
      <c r="H61" s="15"/>
      <c r="I61" s="15"/>
      <c r="J61" s="15"/>
      <c r="K61" s="15"/>
      <c r="L61" s="17"/>
      <c r="M61" s="17"/>
      <c r="N61" s="17"/>
      <c r="O61" s="17"/>
      <c r="P61" s="173" t="str">
        <f t="shared" si="2"/>
        <v/>
      </c>
      <c r="Q61" s="173" t="str">
        <f t="shared" si="3"/>
        <v/>
      </c>
      <c r="R61" s="173" t="str">
        <f t="shared" si="4"/>
        <v/>
      </c>
    </row>
    <row r="62" spans="1:18">
      <c r="A62" s="170" t="str">
        <f t="shared" si="1"/>
        <v/>
      </c>
      <c r="B62" s="16"/>
      <c r="C62" s="15"/>
      <c r="D62" s="15"/>
      <c r="E62" s="15"/>
      <c r="F62" s="15"/>
      <c r="G62" s="15"/>
      <c r="H62" s="15"/>
      <c r="I62" s="15"/>
      <c r="J62" s="15"/>
      <c r="K62" s="15"/>
      <c r="L62" s="17"/>
      <c r="M62" s="17"/>
      <c r="N62" s="17"/>
      <c r="O62" s="17"/>
      <c r="P62" s="173" t="str">
        <f t="shared" si="2"/>
        <v/>
      </c>
      <c r="Q62" s="173" t="str">
        <f t="shared" si="3"/>
        <v/>
      </c>
      <c r="R62" s="173" t="str">
        <f t="shared" si="4"/>
        <v/>
      </c>
    </row>
    <row r="63" spans="1:18">
      <c r="A63" s="170" t="str">
        <f t="shared" si="1"/>
        <v/>
      </c>
      <c r="B63" s="16"/>
      <c r="C63" s="15"/>
      <c r="D63" s="15"/>
      <c r="E63" s="15"/>
      <c r="F63" s="15"/>
      <c r="G63" s="15"/>
      <c r="H63" s="15"/>
      <c r="I63" s="15"/>
      <c r="J63" s="15"/>
      <c r="K63" s="15"/>
      <c r="L63" s="17"/>
      <c r="M63" s="17"/>
      <c r="N63" s="17"/>
      <c r="O63" s="17"/>
      <c r="P63" s="173" t="str">
        <f t="shared" si="2"/>
        <v/>
      </c>
      <c r="Q63" s="173" t="str">
        <f t="shared" si="3"/>
        <v/>
      </c>
      <c r="R63" s="173" t="str">
        <f t="shared" si="4"/>
        <v/>
      </c>
    </row>
    <row r="64" spans="1:18">
      <c r="A64" s="170" t="str">
        <f t="shared" si="1"/>
        <v/>
      </c>
      <c r="B64" s="16"/>
      <c r="C64" s="15"/>
      <c r="D64" s="15"/>
      <c r="E64" s="15"/>
      <c r="F64" s="15"/>
      <c r="G64" s="15"/>
      <c r="H64" s="15"/>
      <c r="I64" s="15"/>
      <c r="J64" s="15"/>
      <c r="K64" s="15"/>
      <c r="L64" s="17"/>
      <c r="M64" s="17"/>
      <c r="N64" s="17"/>
      <c r="O64" s="17"/>
      <c r="P64" s="173" t="str">
        <f t="shared" si="2"/>
        <v/>
      </c>
      <c r="Q64" s="173" t="str">
        <f t="shared" si="3"/>
        <v/>
      </c>
      <c r="R64" s="173" t="str">
        <f t="shared" si="4"/>
        <v/>
      </c>
    </row>
    <row r="65" spans="1:18">
      <c r="A65" s="170" t="str">
        <f t="shared" si="1"/>
        <v/>
      </c>
      <c r="B65" s="16"/>
      <c r="C65" s="15"/>
      <c r="D65" s="15"/>
      <c r="E65" s="15"/>
      <c r="F65" s="15"/>
      <c r="G65" s="15"/>
      <c r="H65" s="15"/>
      <c r="I65" s="15"/>
      <c r="J65" s="15"/>
      <c r="K65" s="15"/>
      <c r="L65" s="17"/>
      <c r="M65" s="17"/>
      <c r="N65" s="17"/>
      <c r="O65" s="17"/>
      <c r="P65" s="173" t="str">
        <f t="shared" si="2"/>
        <v/>
      </c>
      <c r="Q65" s="173" t="str">
        <f t="shared" si="3"/>
        <v/>
      </c>
      <c r="R65" s="173" t="str">
        <f t="shared" si="4"/>
        <v/>
      </c>
    </row>
    <row r="66" spans="1:18">
      <c r="A66" s="170" t="str">
        <f t="shared" si="1"/>
        <v/>
      </c>
      <c r="B66" s="16"/>
      <c r="C66" s="15"/>
      <c r="D66" s="15"/>
      <c r="E66" s="15"/>
      <c r="F66" s="15"/>
      <c r="G66" s="15"/>
      <c r="H66" s="15"/>
      <c r="I66" s="15"/>
      <c r="J66" s="15"/>
      <c r="K66" s="15"/>
      <c r="L66" s="17"/>
      <c r="M66" s="17"/>
      <c r="N66" s="17"/>
      <c r="O66" s="17"/>
      <c r="P66" s="173" t="str">
        <f t="shared" si="2"/>
        <v/>
      </c>
      <c r="Q66" s="173" t="str">
        <f t="shared" si="3"/>
        <v/>
      </c>
      <c r="R66" s="173" t="str">
        <f t="shared" si="4"/>
        <v/>
      </c>
    </row>
    <row r="67" spans="1:18">
      <c r="A67" s="170" t="str">
        <f t="shared" si="1"/>
        <v/>
      </c>
      <c r="B67" s="16"/>
      <c r="C67" s="15"/>
      <c r="D67" s="15"/>
      <c r="E67" s="15"/>
      <c r="F67" s="15"/>
      <c r="G67" s="15"/>
      <c r="H67" s="15"/>
      <c r="I67" s="15"/>
      <c r="J67" s="15"/>
      <c r="K67" s="15"/>
      <c r="L67" s="17"/>
      <c r="M67" s="17"/>
      <c r="N67" s="17"/>
      <c r="O67" s="17"/>
      <c r="P67" s="173" t="str">
        <f t="shared" si="2"/>
        <v/>
      </c>
      <c r="Q67" s="173" t="str">
        <f t="shared" si="3"/>
        <v/>
      </c>
      <c r="R67" s="173" t="str">
        <f t="shared" si="4"/>
        <v/>
      </c>
    </row>
    <row r="68" spans="1:18">
      <c r="A68" s="170" t="str">
        <f t="shared" si="1"/>
        <v/>
      </c>
      <c r="B68" s="16"/>
      <c r="C68" s="15"/>
      <c r="D68" s="15"/>
      <c r="E68" s="15"/>
      <c r="F68" s="15"/>
      <c r="G68" s="15"/>
      <c r="H68" s="15"/>
      <c r="I68" s="15"/>
      <c r="J68" s="15"/>
      <c r="K68" s="15"/>
      <c r="L68" s="17"/>
      <c r="M68" s="17"/>
      <c r="N68" s="17"/>
      <c r="O68" s="17"/>
      <c r="P68" s="173" t="str">
        <f t="shared" si="2"/>
        <v/>
      </c>
      <c r="Q68" s="173" t="str">
        <f t="shared" si="3"/>
        <v/>
      </c>
      <c r="R68" s="173" t="str">
        <f t="shared" si="4"/>
        <v/>
      </c>
    </row>
    <row r="69" spans="1:18">
      <c r="A69" s="170" t="str">
        <f t="shared" si="1"/>
        <v/>
      </c>
      <c r="B69" s="16"/>
      <c r="C69" s="15"/>
      <c r="D69" s="15"/>
      <c r="E69" s="15"/>
      <c r="F69" s="15"/>
      <c r="G69" s="15"/>
      <c r="H69" s="15"/>
      <c r="I69" s="15"/>
      <c r="J69" s="15"/>
      <c r="K69" s="15"/>
      <c r="L69" s="17"/>
      <c r="M69" s="17"/>
      <c r="N69" s="17"/>
      <c r="O69" s="17"/>
      <c r="P69" s="173" t="str">
        <f t="shared" si="2"/>
        <v/>
      </c>
      <c r="Q69" s="173" t="str">
        <f t="shared" si="3"/>
        <v/>
      </c>
      <c r="R69" s="173" t="str">
        <f t="shared" si="4"/>
        <v/>
      </c>
    </row>
    <row r="70" spans="1:18">
      <c r="A70" s="170" t="str">
        <f t="shared" si="1"/>
        <v/>
      </c>
      <c r="B70" s="16"/>
      <c r="C70" s="15"/>
      <c r="D70" s="15"/>
      <c r="E70" s="15"/>
      <c r="F70" s="15"/>
      <c r="G70" s="15"/>
      <c r="H70" s="15"/>
      <c r="I70" s="15"/>
      <c r="J70" s="15"/>
      <c r="K70" s="15"/>
      <c r="L70" s="17"/>
      <c r="M70" s="17"/>
      <c r="N70" s="17"/>
      <c r="O70" s="17"/>
      <c r="P70" s="173" t="str">
        <f t="shared" si="2"/>
        <v/>
      </c>
      <c r="Q70" s="173" t="str">
        <f t="shared" si="3"/>
        <v/>
      </c>
      <c r="R70" s="173" t="str">
        <f t="shared" si="4"/>
        <v/>
      </c>
    </row>
    <row r="71" spans="1:18">
      <c r="A71" s="170" t="str">
        <f t="shared" ref="A71:A122" si="5">IF(B71&lt;&gt;"",ROW()-5,"")</f>
        <v/>
      </c>
      <c r="B71" s="16"/>
      <c r="C71" s="15"/>
      <c r="D71" s="15"/>
      <c r="E71" s="15"/>
      <c r="F71" s="15"/>
      <c r="G71" s="15"/>
      <c r="H71" s="15"/>
      <c r="I71" s="15"/>
      <c r="J71" s="15"/>
      <c r="K71" s="15"/>
      <c r="L71" s="17"/>
      <c r="M71" s="17"/>
      <c r="N71" s="17"/>
      <c r="O71" s="17"/>
      <c r="P71" s="173" t="str">
        <f t="shared" ref="P71:P122" si="6">IF(B71="","",SUM(C71:D71))</f>
        <v/>
      </c>
      <c r="Q71" s="173" t="str">
        <f t="shared" ref="Q71:Q122" si="7">IF(B71="","",SUM(E71:F71))</f>
        <v/>
      </c>
      <c r="R71" s="173" t="str">
        <f t="shared" ref="R71:R122" si="8">IF(B71="","",SUM(G71:K71))</f>
        <v/>
      </c>
    </row>
    <row r="72" spans="1:18">
      <c r="A72" s="170" t="str">
        <f t="shared" si="5"/>
        <v/>
      </c>
      <c r="B72" s="16"/>
      <c r="C72" s="15"/>
      <c r="D72" s="15"/>
      <c r="E72" s="15"/>
      <c r="F72" s="15"/>
      <c r="G72" s="15"/>
      <c r="H72" s="15"/>
      <c r="I72" s="15"/>
      <c r="J72" s="15"/>
      <c r="K72" s="15"/>
      <c r="L72" s="17"/>
      <c r="M72" s="17"/>
      <c r="N72" s="17"/>
      <c r="O72" s="17"/>
      <c r="P72" s="173" t="str">
        <f t="shared" si="6"/>
        <v/>
      </c>
      <c r="Q72" s="173" t="str">
        <f t="shared" si="7"/>
        <v/>
      </c>
      <c r="R72" s="173" t="str">
        <f t="shared" si="8"/>
        <v/>
      </c>
    </row>
    <row r="73" spans="1:18">
      <c r="A73" s="170" t="str">
        <f t="shared" si="5"/>
        <v/>
      </c>
      <c r="B73" s="16"/>
      <c r="C73" s="15"/>
      <c r="D73" s="15"/>
      <c r="E73" s="15"/>
      <c r="F73" s="15"/>
      <c r="G73" s="15"/>
      <c r="H73" s="15"/>
      <c r="I73" s="15"/>
      <c r="J73" s="15"/>
      <c r="K73" s="15"/>
      <c r="L73" s="17"/>
      <c r="M73" s="17"/>
      <c r="N73" s="17"/>
      <c r="O73" s="17"/>
      <c r="P73" s="173" t="str">
        <f t="shared" si="6"/>
        <v/>
      </c>
      <c r="Q73" s="173" t="str">
        <f t="shared" si="7"/>
        <v/>
      </c>
      <c r="R73" s="173" t="str">
        <f t="shared" si="8"/>
        <v/>
      </c>
    </row>
    <row r="74" spans="1:18">
      <c r="A74" s="170" t="str">
        <f t="shared" si="5"/>
        <v/>
      </c>
      <c r="B74" s="16"/>
      <c r="C74" s="15"/>
      <c r="D74" s="15"/>
      <c r="E74" s="15"/>
      <c r="F74" s="15"/>
      <c r="G74" s="15"/>
      <c r="H74" s="15"/>
      <c r="I74" s="15"/>
      <c r="J74" s="15"/>
      <c r="K74" s="15"/>
      <c r="L74" s="17"/>
      <c r="M74" s="17"/>
      <c r="N74" s="17"/>
      <c r="O74" s="17"/>
      <c r="P74" s="173" t="str">
        <f t="shared" si="6"/>
        <v/>
      </c>
      <c r="Q74" s="173" t="str">
        <f t="shared" si="7"/>
        <v/>
      </c>
      <c r="R74" s="173" t="str">
        <f t="shared" si="8"/>
        <v/>
      </c>
    </row>
    <row r="75" spans="1:18">
      <c r="A75" s="170" t="str">
        <f t="shared" si="5"/>
        <v/>
      </c>
      <c r="B75" s="16"/>
      <c r="C75" s="15"/>
      <c r="D75" s="15"/>
      <c r="E75" s="15"/>
      <c r="F75" s="15"/>
      <c r="G75" s="15"/>
      <c r="H75" s="15"/>
      <c r="I75" s="15"/>
      <c r="J75" s="15"/>
      <c r="K75" s="15"/>
      <c r="L75" s="17"/>
      <c r="M75" s="17"/>
      <c r="N75" s="17"/>
      <c r="O75" s="17"/>
      <c r="P75" s="173" t="str">
        <f t="shared" si="6"/>
        <v/>
      </c>
      <c r="Q75" s="173" t="str">
        <f t="shared" si="7"/>
        <v/>
      </c>
      <c r="R75" s="173" t="str">
        <f t="shared" si="8"/>
        <v/>
      </c>
    </row>
    <row r="76" spans="1:18">
      <c r="A76" s="170" t="str">
        <f t="shared" si="5"/>
        <v/>
      </c>
      <c r="B76" s="16"/>
      <c r="C76" s="15"/>
      <c r="D76" s="15"/>
      <c r="E76" s="15"/>
      <c r="F76" s="15"/>
      <c r="G76" s="15"/>
      <c r="H76" s="15"/>
      <c r="I76" s="15"/>
      <c r="J76" s="15"/>
      <c r="K76" s="15"/>
      <c r="L76" s="17"/>
      <c r="M76" s="17"/>
      <c r="N76" s="17"/>
      <c r="O76" s="17"/>
      <c r="P76" s="173" t="str">
        <f t="shared" si="6"/>
        <v/>
      </c>
      <c r="Q76" s="173" t="str">
        <f t="shared" si="7"/>
        <v/>
      </c>
      <c r="R76" s="173" t="str">
        <f t="shared" si="8"/>
        <v/>
      </c>
    </row>
    <row r="77" spans="1:18">
      <c r="A77" s="170" t="str">
        <f t="shared" si="5"/>
        <v/>
      </c>
      <c r="B77" s="16"/>
      <c r="C77" s="15"/>
      <c r="D77" s="15"/>
      <c r="E77" s="15"/>
      <c r="F77" s="15"/>
      <c r="G77" s="15"/>
      <c r="H77" s="15"/>
      <c r="I77" s="15"/>
      <c r="J77" s="15"/>
      <c r="K77" s="15"/>
      <c r="L77" s="17"/>
      <c r="M77" s="17"/>
      <c r="N77" s="17"/>
      <c r="O77" s="17"/>
      <c r="P77" s="173" t="str">
        <f t="shared" si="6"/>
        <v/>
      </c>
      <c r="Q77" s="173" t="str">
        <f t="shared" si="7"/>
        <v/>
      </c>
      <c r="R77" s="173" t="str">
        <f t="shared" si="8"/>
        <v/>
      </c>
    </row>
    <row r="78" spans="1:18">
      <c r="A78" s="170" t="str">
        <f t="shared" si="5"/>
        <v/>
      </c>
      <c r="B78" s="16"/>
      <c r="C78" s="15"/>
      <c r="D78" s="15"/>
      <c r="E78" s="15"/>
      <c r="F78" s="15"/>
      <c r="G78" s="15"/>
      <c r="H78" s="15"/>
      <c r="I78" s="15"/>
      <c r="J78" s="15"/>
      <c r="K78" s="15"/>
      <c r="L78" s="17"/>
      <c r="M78" s="17"/>
      <c r="N78" s="17"/>
      <c r="O78" s="17"/>
      <c r="P78" s="173" t="str">
        <f t="shared" si="6"/>
        <v/>
      </c>
      <c r="Q78" s="173" t="str">
        <f t="shared" si="7"/>
        <v/>
      </c>
      <c r="R78" s="173" t="str">
        <f t="shared" si="8"/>
        <v/>
      </c>
    </row>
    <row r="79" spans="1:18">
      <c r="A79" s="170" t="str">
        <f t="shared" si="5"/>
        <v/>
      </c>
      <c r="B79" s="16"/>
      <c r="C79" s="15"/>
      <c r="D79" s="15"/>
      <c r="E79" s="15"/>
      <c r="F79" s="15"/>
      <c r="G79" s="15"/>
      <c r="H79" s="15"/>
      <c r="I79" s="15"/>
      <c r="J79" s="15"/>
      <c r="K79" s="15"/>
      <c r="L79" s="17"/>
      <c r="M79" s="17"/>
      <c r="N79" s="17"/>
      <c r="O79" s="17"/>
      <c r="P79" s="173" t="str">
        <f t="shared" si="6"/>
        <v/>
      </c>
      <c r="Q79" s="173" t="str">
        <f t="shared" si="7"/>
        <v/>
      </c>
      <c r="R79" s="173" t="str">
        <f t="shared" si="8"/>
        <v/>
      </c>
    </row>
    <row r="80" spans="1:18">
      <c r="A80" s="170" t="str">
        <f t="shared" si="5"/>
        <v/>
      </c>
      <c r="B80" s="16"/>
      <c r="C80" s="15"/>
      <c r="D80" s="15"/>
      <c r="E80" s="15"/>
      <c r="F80" s="15"/>
      <c r="G80" s="15"/>
      <c r="H80" s="15"/>
      <c r="I80" s="15"/>
      <c r="J80" s="15"/>
      <c r="K80" s="15"/>
      <c r="L80" s="17"/>
      <c r="M80" s="17"/>
      <c r="N80" s="17"/>
      <c r="O80" s="17"/>
      <c r="P80" s="173" t="str">
        <f t="shared" si="6"/>
        <v/>
      </c>
      <c r="Q80" s="173" t="str">
        <f t="shared" si="7"/>
        <v/>
      </c>
      <c r="R80" s="173" t="str">
        <f t="shared" si="8"/>
        <v/>
      </c>
    </row>
    <row r="81" spans="1:18">
      <c r="A81" s="170" t="str">
        <f t="shared" si="5"/>
        <v/>
      </c>
      <c r="B81" s="16"/>
      <c r="C81" s="15"/>
      <c r="D81" s="15"/>
      <c r="E81" s="15"/>
      <c r="F81" s="15"/>
      <c r="G81" s="15"/>
      <c r="H81" s="15"/>
      <c r="I81" s="15"/>
      <c r="J81" s="15"/>
      <c r="K81" s="15"/>
      <c r="L81" s="17"/>
      <c r="M81" s="17"/>
      <c r="N81" s="17"/>
      <c r="O81" s="17"/>
      <c r="P81" s="173" t="str">
        <f t="shared" si="6"/>
        <v/>
      </c>
      <c r="Q81" s="173" t="str">
        <f t="shared" si="7"/>
        <v/>
      </c>
      <c r="R81" s="173" t="str">
        <f t="shared" si="8"/>
        <v/>
      </c>
    </row>
    <row r="82" spans="1:18">
      <c r="A82" s="170" t="str">
        <f t="shared" si="5"/>
        <v/>
      </c>
      <c r="B82" s="16"/>
      <c r="C82" s="15"/>
      <c r="D82" s="15"/>
      <c r="E82" s="15"/>
      <c r="F82" s="15"/>
      <c r="G82" s="15"/>
      <c r="H82" s="15"/>
      <c r="I82" s="15"/>
      <c r="J82" s="15"/>
      <c r="K82" s="15"/>
      <c r="L82" s="17"/>
      <c r="M82" s="17"/>
      <c r="N82" s="17"/>
      <c r="O82" s="17"/>
      <c r="P82" s="173" t="str">
        <f t="shared" si="6"/>
        <v/>
      </c>
      <c r="Q82" s="173" t="str">
        <f t="shared" si="7"/>
        <v/>
      </c>
      <c r="R82" s="173" t="str">
        <f t="shared" si="8"/>
        <v/>
      </c>
    </row>
    <row r="83" spans="1:18">
      <c r="A83" s="170" t="str">
        <f t="shared" si="5"/>
        <v/>
      </c>
      <c r="B83" s="16"/>
      <c r="C83" s="15"/>
      <c r="D83" s="15"/>
      <c r="E83" s="15"/>
      <c r="F83" s="15"/>
      <c r="G83" s="15"/>
      <c r="H83" s="15"/>
      <c r="I83" s="15"/>
      <c r="J83" s="15"/>
      <c r="K83" s="15"/>
      <c r="L83" s="17"/>
      <c r="M83" s="17"/>
      <c r="N83" s="17"/>
      <c r="O83" s="17"/>
      <c r="P83" s="173" t="str">
        <f t="shared" si="6"/>
        <v/>
      </c>
      <c r="Q83" s="173" t="str">
        <f t="shared" si="7"/>
        <v/>
      </c>
      <c r="R83" s="173" t="str">
        <f t="shared" si="8"/>
        <v/>
      </c>
    </row>
    <row r="84" spans="1:18">
      <c r="A84" s="170" t="str">
        <f t="shared" si="5"/>
        <v/>
      </c>
      <c r="B84" s="16"/>
      <c r="C84" s="15"/>
      <c r="D84" s="15"/>
      <c r="E84" s="15"/>
      <c r="F84" s="15"/>
      <c r="G84" s="15"/>
      <c r="H84" s="15"/>
      <c r="I84" s="15"/>
      <c r="J84" s="15"/>
      <c r="K84" s="15"/>
      <c r="L84" s="17"/>
      <c r="M84" s="17"/>
      <c r="N84" s="17"/>
      <c r="O84" s="17"/>
      <c r="P84" s="173" t="str">
        <f t="shared" si="6"/>
        <v/>
      </c>
      <c r="Q84" s="173" t="str">
        <f t="shared" si="7"/>
        <v/>
      </c>
      <c r="R84" s="173" t="str">
        <f t="shared" si="8"/>
        <v/>
      </c>
    </row>
    <row r="85" spans="1:18">
      <c r="A85" s="170" t="str">
        <f t="shared" si="5"/>
        <v/>
      </c>
      <c r="B85" s="16"/>
      <c r="C85" s="15"/>
      <c r="D85" s="15"/>
      <c r="E85" s="15"/>
      <c r="F85" s="15"/>
      <c r="G85" s="15"/>
      <c r="H85" s="15"/>
      <c r="I85" s="15"/>
      <c r="J85" s="15"/>
      <c r="K85" s="15"/>
      <c r="L85" s="17"/>
      <c r="M85" s="17"/>
      <c r="N85" s="17"/>
      <c r="O85" s="17"/>
      <c r="P85" s="173" t="str">
        <f t="shared" si="6"/>
        <v/>
      </c>
      <c r="Q85" s="173" t="str">
        <f t="shared" si="7"/>
        <v/>
      </c>
      <c r="R85" s="173" t="str">
        <f t="shared" si="8"/>
        <v/>
      </c>
    </row>
    <row r="86" spans="1:18">
      <c r="A86" s="170" t="str">
        <f t="shared" si="5"/>
        <v/>
      </c>
      <c r="B86" s="16"/>
      <c r="C86" s="15"/>
      <c r="D86" s="15"/>
      <c r="E86" s="15"/>
      <c r="F86" s="15"/>
      <c r="G86" s="15"/>
      <c r="H86" s="15"/>
      <c r="I86" s="15"/>
      <c r="J86" s="15"/>
      <c r="K86" s="15"/>
      <c r="L86" s="17"/>
      <c r="M86" s="17"/>
      <c r="N86" s="17"/>
      <c r="O86" s="17"/>
      <c r="P86" s="173" t="str">
        <f t="shared" si="6"/>
        <v/>
      </c>
      <c r="Q86" s="173" t="str">
        <f t="shared" si="7"/>
        <v/>
      </c>
      <c r="R86" s="173" t="str">
        <f t="shared" si="8"/>
        <v/>
      </c>
    </row>
    <row r="87" spans="1:18">
      <c r="A87" s="170" t="str">
        <f t="shared" si="5"/>
        <v/>
      </c>
      <c r="B87" s="16"/>
      <c r="C87" s="15"/>
      <c r="D87" s="15"/>
      <c r="E87" s="15"/>
      <c r="F87" s="15"/>
      <c r="G87" s="15"/>
      <c r="H87" s="15"/>
      <c r="I87" s="15"/>
      <c r="J87" s="15"/>
      <c r="K87" s="15"/>
      <c r="L87" s="17"/>
      <c r="M87" s="17"/>
      <c r="N87" s="17"/>
      <c r="O87" s="17"/>
      <c r="P87" s="173" t="str">
        <f t="shared" si="6"/>
        <v/>
      </c>
      <c r="Q87" s="173" t="str">
        <f t="shared" si="7"/>
        <v/>
      </c>
      <c r="R87" s="173" t="str">
        <f t="shared" si="8"/>
        <v/>
      </c>
    </row>
    <row r="88" spans="1:18">
      <c r="A88" s="170" t="str">
        <f t="shared" si="5"/>
        <v/>
      </c>
      <c r="B88" s="16"/>
      <c r="C88" s="15"/>
      <c r="D88" s="15"/>
      <c r="E88" s="15"/>
      <c r="F88" s="15"/>
      <c r="G88" s="15"/>
      <c r="H88" s="15"/>
      <c r="I88" s="15"/>
      <c r="J88" s="15"/>
      <c r="K88" s="15"/>
      <c r="L88" s="17"/>
      <c r="M88" s="17"/>
      <c r="N88" s="17"/>
      <c r="O88" s="17"/>
      <c r="P88" s="173" t="str">
        <f t="shared" si="6"/>
        <v/>
      </c>
      <c r="Q88" s="173" t="str">
        <f t="shared" si="7"/>
        <v/>
      </c>
      <c r="R88" s="173" t="str">
        <f t="shared" si="8"/>
        <v/>
      </c>
    </row>
    <row r="89" spans="1:18">
      <c r="A89" s="170" t="str">
        <f t="shared" si="5"/>
        <v/>
      </c>
      <c r="B89" s="16"/>
      <c r="C89" s="15"/>
      <c r="D89" s="15"/>
      <c r="E89" s="15"/>
      <c r="F89" s="15"/>
      <c r="G89" s="15"/>
      <c r="H89" s="15"/>
      <c r="I89" s="15"/>
      <c r="J89" s="15"/>
      <c r="K89" s="15"/>
      <c r="L89" s="17"/>
      <c r="M89" s="17"/>
      <c r="N89" s="17"/>
      <c r="O89" s="17"/>
      <c r="P89" s="173" t="str">
        <f t="shared" si="6"/>
        <v/>
      </c>
      <c r="Q89" s="173" t="str">
        <f t="shared" si="7"/>
        <v/>
      </c>
      <c r="R89" s="173" t="str">
        <f t="shared" si="8"/>
        <v/>
      </c>
    </row>
    <row r="90" spans="1:18">
      <c r="A90" s="170" t="str">
        <f t="shared" si="5"/>
        <v/>
      </c>
      <c r="B90" s="16"/>
      <c r="C90" s="15"/>
      <c r="D90" s="15"/>
      <c r="E90" s="15"/>
      <c r="F90" s="15"/>
      <c r="G90" s="15"/>
      <c r="H90" s="15"/>
      <c r="I90" s="15"/>
      <c r="J90" s="15"/>
      <c r="K90" s="15"/>
      <c r="L90" s="17"/>
      <c r="M90" s="17"/>
      <c r="N90" s="17"/>
      <c r="O90" s="17"/>
      <c r="P90" s="173" t="str">
        <f t="shared" si="6"/>
        <v/>
      </c>
      <c r="Q90" s="173" t="str">
        <f t="shared" si="7"/>
        <v/>
      </c>
      <c r="R90" s="173" t="str">
        <f t="shared" si="8"/>
        <v/>
      </c>
    </row>
    <row r="91" spans="1:18">
      <c r="A91" s="170" t="str">
        <f t="shared" si="5"/>
        <v/>
      </c>
      <c r="B91" s="16"/>
      <c r="C91" s="15"/>
      <c r="D91" s="15"/>
      <c r="E91" s="15"/>
      <c r="F91" s="15"/>
      <c r="G91" s="15"/>
      <c r="H91" s="15"/>
      <c r="I91" s="15"/>
      <c r="J91" s="15"/>
      <c r="K91" s="15"/>
      <c r="L91" s="17"/>
      <c r="M91" s="17"/>
      <c r="N91" s="17"/>
      <c r="O91" s="17"/>
      <c r="P91" s="173" t="str">
        <f t="shared" si="6"/>
        <v/>
      </c>
      <c r="Q91" s="173" t="str">
        <f t="shared" si="7"/>
        <v/>
      </c>
      <c r="R91" s="173" t="str">
        <f t="shared" si="8"/>
        <v/>
      </c>
    </row>
    <row r="92" spans="1:18">
      <c r="A92" s="170" t="str">
        <f t="shared" si="5"/>
        <v/>
      </c>
      <c r="B92" s="16"/>
      <c r="C92" s="15"/>
      <c r="D92" s="15"/>
      <c r="E92" s="15"/>
      <c r="F92" s="15"/>
      <c r="G92" s="15"/>
      <c r="H92" s="15"/>
      <c r="I92" s="15"/>
      <c r="J92" s="15"/>
      <c r="K92" s="15"/>
      <c r="L92" s="17"/>
      <c r="M92" s="17"/>
      <c r="N92" s="17"/>
      <c r="O92" s="17"/>
      <c r="P92" s="173" t="str">
        <f t="shared" si="6"/>
        <v/>
      </c>
      <c r="Q92" s="173" t="str">
        <f t="shared" si="7"/>
        <v/>
      </c>
      <c r="R92" s="173" t="str">
        <f t="shared" si="8"/>
        <v/>
      </c>
    </row>
    <row r="93" spans="1:18">
      <c r="A93" s="170" t="str">
        <f t="shared" si="5"/>
        <v/>
      </c>
      <c r="B93" s="16"/>
      <c r="C93" s="15"/>
      <c r="D93" s="15"/>
      <c r="E93" s="15"/>
      <c r="F93" s="15"/>
      <c r="G93" s="15"/>
      <c r="H93" s="15"/>
      <c r="I93" s="15"/>
      <c r="J93" s="15"/>
      <c r="K93" s="15"/>
      <c r="L93" s="17"/>
      <c r="M93" s="17"/>
      <c r="N93" s="17"/>
      <c r="O93" s="17"/>
      <c r="P93" s="173" t="str">
        <f t="shared" si="6"/>
        <v/>
      </c>
      <c r="Q93" s="173" t="str">
        <f t="shared" si="7"/>
        <v/>
      </c>
      <c r="R93" s="173" t="str">
        <f t="shared" si="8"/>
        <v/>
      </c>
    </row>
    <row r="94" spans="1:18">
      <c r="A94" s="170" t="str">
        <f t="shared" si="5"/>
        <v/>
      </c>
      <c r="B94" s="16"/>
      <c r="C94" s="15"/>
      <c r="D94" s="15"/>
      <c r="E94" s="15"/>
      <c r="F94" s="15"/>
      <c r="G94" s="15"/>
      <c r="H94" s="15"/>
      <c r="I94" s="15"/>
      <c r="J94" s="15"/>
      <c r="K94" s="15"/>
      <c r="L94" s="17"/>
      <c r="M94" s="17"/>
      <c r="N94" s="17"/>
      <c r="O94" s="17"/>
      <c r="P94" s="173" t="str">
        <f t="shared" si="6"/>
        <v/>
      </c>
      <c r="Q94" s="173" t="str">
        <f t="shared" si="7"/>
        <v/>
      </c>
      <c r="R94" s="173" t="str">
        <f t="shared" si="8"/>
        <v/>
      </c>
    </row>
    <row r="95" spans="1:18">
      <c r="A95" s="170" t="str">
        <f t="shared" si="5"/>
        <v/>
      </c>
      <c r="B95" s="16"/>
      <c r="C95" s="15"/>
      <c r="D95" s="15"/>
      <c r="E95" s="15"/>
      <c r="F95" s="15"/>
      <c r="G95" s="15"/>
      <c r="H95" s="15"/>
      <c r="I95" s="15"/>
      <c r="J95" s="15"/>
      <c r="K95" s="15"/>
      <c r="L95" s="17"/>
      <c r="M95" s="17"/>
      <c r="N95" s="17"/>
      <c r="O95" s="17"/>
      <c r="P95" s="173" t="str">
        <f t="shared" si="6"/>
        <v/>
      </c>
      <c r="Q95" s="173" t="str">
        <f t="shared" si="7"/>
        <v/>
      </c>
      <c r="R95" s="173" t="str">
        <f t="shared" si="8"/>
        <v/>
      </c>
    </row>
    <row r="96" spans="1:18">
      <c r="A96" s="170" t="str">
        <f t="shared" si="5"/>
        <v/>
      </c>
      <c r="B96" s="16"/>
      <c r="C96" s="15"/>
      <c r="D96" s="15"/>
      <c r="E96" s="15"/>
      <c r="F96" s="15"/>
      <c r="G96" s="15"/>
      <c r="H96" s="15"/>
      <c r="I96" s="15"/>
      <c r="J96" s="15"/>
      <c r="K96" s="15"/>
      <c r="L96" s="17"/>
      <c r="M96" s="17"/>
      <c r="N96" s="17"/>
      <c r="O96" s="17"/>
      <c r="P96" s="173" t="str">
        <f t="shared" si="6"/>
        <v/>
      </c>
      <c r="Q96" s="173" t="str">
        <f t="shared" si="7"/>
        <v/>
      </c>
      <c r="R96" s="173" t="str">
        <f t="shared" si="8"/>
        <v/>
      </c>
    </row>
    <row r="97" spans="1:18">
      <c r="A97" s="170" t="str">
        <f t="shared" si="5"/>
        <v/>
      </c>
      <c r="B97" s="16"/>
      <c r="C97" s="15"/>
      <c r="D97" s="15"/>
      <c r="E97" s="15"/>
      <c r="F97" s="15"/>
      <c r="G97" s="15"/>
      <c r="H97" s="15"/>
      <c r="I97" s="15"/>
      <c r="J97" s="15"/>
      <c r="K97" s="15"/>
      <c r="L97" s="17"/>
      <c r="M97" s="17"/>
      <c r="N97" s="17"/>
      <c r="O97" s="17"/>
      <c r="P97" s="173" t="str">
        <f t="shared" si="6"/>
        <v/>
      </c>
      <c r="Q97" s="173" t="str">
        <f t="shared" si="7"/>
        <v/>
      </c>
      <c r="R97" s="173" t="str">
        <f t="shared" si="8"/>
        <v/>
      </c>
    </row>
    <row r="98" spans="1:18">
      <c r="A98" s="170" t="str">
        <f t="shared" si="5"/>
        <v/>
      </c>
      <c r="B98" s="16"/>
      <c r="C98" s="15"/>
      <c r="D98" s="15"/>
      <c r="E98" s="15"/>
      <c r="F98" s="15"/>
      <c r="G98" s="15"/>
      <c r="H98" s="15"/>
      <c r="I98" s="15"/>
      <c r="J98" s="15"/>
      <c r="K98" s="15"/>
      <c r="L98" s="17"/>
      <c r="M98" s="17"/>
      <c r="N98" s="17"/>
      <c r="O98" s="17"/>
      <c r="P98" s="173" t="str">
        <f t="shared" si="6"/>
        <v/>
      </c>
      <c r="Q98" s="173" t="str">
        <f t="shared" si="7"/>
        <v/>
      </c>
      <c r="R98" s="173" t="str">
        <f t="shared" si="8"/>
        <v/>
      </c>
    </row>
    <row r="99" spans="1:18">
      <c r="A99" s="170" t="str">
        <f t="shared" si="5"/>
        <v/>
      </c>
      <c r="B99" s="16"/>
      <c r="C99" s="15"/>
      <c r="D99" s="15"/>
      <c r="E99" s="15"/>
      <c r="F99" s="15"/>
      <c r="G99" s="15"/>
      <c r="H99" s="15"/>
      <c r="I99" s="15"/>
      <c r="J99" s="15"/>
      <c r="K99" s="15"/>
      <c r="L99" s="17"/>
      <c r="M99" s="17"/>
      <c r="N99" s="17"/>
      <c r="O99" s="17"/>
      <c r="P99" s="173" t="str">
        <f t="shared" si="6"/>
        <v/>
      </c>
      <c r="Q99" s="173" t="str">
        <f t="shared" si="7"/>
        <v/>
      </c>
      <c r="R99" s="173" t="str">
        <f t="shared" si="8"/>
        <v/>
      </c>
    </row>
    <row r="100" spans="1:18">
      <c r="A100" s="170" t="str">
        <f t="shared" si="5"/>
        <v/>
      </c>
      <c r="B100" s="16"/>
      <c r="C100" s="15"/>
      <c r="D100" s="15"/>
      <c r="E100" s="15"/>
      <c r="F100" s="15"/>
      <c r="G100" s="15"/>
      <c r="H100" s="15"/>
      <c r="I100" s="15"/>
      <c r="J100" s="15"/>
      <c r="K100" s="15"/>
      <c r="L100" s="17"/>
      <c r="M100" s="17"/>
      <c r="N100" s="17"/>
      <c r="O100" s="17"/>
      <c r="P100" s="173" t="str">
        <f t="shared" si="6"/>
        <v/>
      </c>
      <c r="Q100" s="173" t="str">
        <f t="shared" si="7"/>
        <v/>
      </c>
      <c r="R100" s="173" t="str">
        <f t="shared" si="8"/>
        <v/>
      </c>
    </row>
    <row r="101" spans="1:18">
      <c r="A101" s="170" t="str">
        <f t="shared" si="5"/>
        <v/>
      </c>
      <c r="B101" s="16"/>
      <c r="C101" s="15"/>
      <c r="D101" s="15"/>
      <c r="E101" s="15"/>
      <c r="F101" s="15"/>
      <c r="G101" s="15"/>
      <c r="H101" s="15"/>
      <c r="I101" s="15"/>
      <c r="J101" s="15"/>
      <c r="K101" s="15"/>
      <c r="L101" s="17"/>
      <c r="M101" s="17"/>
      <c r="N101" s="17"/>
      <c r="O101" s="17"/>
      <c r="P101" s="173" t="str">
        <f t="shared" si="6"/>
        <v/>
      </c>
      <c r="Q101" s="173" t="str">
        <f t="shared" si="7"/>
        <v/>
      </c>
      <c r="R101" s="173" t="str">
        <f t="shared" si="8"/>
        <v/>
      </c>
    </row>
    <row r="102" spans="1:18">
      <c r="A102" s="170" t="str">
        <f t="shared" si="5"/>
        <v/>
      </c>
      <c r="B102" s="16"/>
      <c r="C102" s="15"/>
      <c r="D102" s="15"/>
      <c r="E102" s="15"/>
      <c r="F102" s="15"/>
      <c r="G102" s="15"/>
      <c r="H102" s="15"/>
      <c r="I102" s="15"/>
      <c r="J102" s="15"/>
      <c r="K102" s="15"/>
      <c r="L102" s="17"/>
      <c r="M102" s="17"/>
      <c r="N102" s="17"/>
      <c r="O102" s="17"/>
      <c r="P102" s="173" t="str">
        <f t="shared" si="6"/>
        <v/>
      </c>
      <c r="Q102" s="173" t="str">
        <f t="shared" si="7"/>
        <v/>
      </c>
      <c r="R102" s="173" t="str">
        <f t="shared" si="8"/>
        <v/>
      </c>
    </row>
    <row r="103" spans="1:18">
      <c r="A103" s="170" t="str">
        <f t="shared" si="5"/>
        <v/>
      </c>
      <c r="B103" s="16"/>
      <c r="C103" s="15"/>
      <c r="D103" s="15"/>
      <c r="E103" s="15"/>
      <c r="F103" s="15"/>
      <c r="G103" s="15"/>
      <c r="H103" s="15"/>
      <c r="I103" s="15"/>
      <c r="J103" s="15"/>
      <c r="K103" s="15"/>
      <c r="L103" s="17"/>
      <c r="M103" s="17"/>
      <c r="N103" s="17"/>
      <c r="O103" s="17"/>
      <c r="P103" s="173" t="str">
        <f t="shared" si="6"/>
        <v/>
      </c>
      <c r="Q103" s="173" t="str">
        <f t="shared" si="7"/>
        <v/>
      </c>
      <c r="R103" s="173" t="str">
        <f t="shared" si="8"/>
        <v/>
      </c>
    </row>
    <row r="104" spans="1:18">
      <c r="A104" s="170" t="str">
        <f t="shared" si="5"/>
        <v/>
      </c>
      <c r="B104" s="16"/>
      <c r="C104" s="15"/>
      <c r="D104" s="15"/>
      <c r="E104" s="15"/>
      <c r="F104" s="15"/>
      <c r="G104" s="15"/>
      <c r="H104" s="15"/>
      <c r="I104" s="15"/>
      <c r="J104" s="15"/>
      <c r="K104" s="15"/>
      <c r="L104" s="17"/>
      <c r="M104" s="17"/>
      <c r="N104" s="17"/>
      <c r="O104" s="17"/>
      <c r="P104" s="173" t="str">
        <f t="shared" si="6"/>
        <v/>
      </c>
      <c r="Q104" s="173" t="str">
        <f t="shared" si="7"/>
        <v/>
      </c>
      <c r="R104" s="173" t="str">
        <f t="shared" si="8"/>
        <v/>
      </c>
    </row>
    <row r="105" spans="1:18">
      <c r="A105" s="170" t="str">
        <f t="shared" si="5"/>
        <v/>
      </c>
      <c r="B105" s="16"/>
      <c r="C105" s="15"/>
      <c r="D105" s="15"/>
      <c r="E105" s="15"/>
      <c r="F105" s="15"/>
      <c r="G105" s="15"/>
      <c r="H105" s="15"/>
      <c r="I105" s="15"/>
      <c r="J105" s="15"/>
      <c r="K105" s="15"/>
      <c r="L105" s="17"/>
      <c r="M105" s="17"/>
      <c r="N105" s="17"/>
      <c r="O105" s="17"/>
      <c r="P105" s="173" t="str">
        <f t="shared" si="6"/>
        <v/>
      </c>
      <c r="Q105" s="173" t="str">
        <f t="shared" si="7"/>
        <v/>
      </c>
      <c r="R105" s="173" t="str">
        <f t="shared" si="8"/>
        <v/>
      </c>
    </row>
    <row r="106" spans="1:18">
      <c r="A106" s="170" t="str">
        <f t="shared" si="5"/>
        <v/>
      </c>
      <c r="B106" s="16"/>
      <c r="C106" s="15"/>
      <c r="D106" s="15"/>
      <c r="E106" s="15"/>
      <c r="F106" s="15"/>
      <c r="G106" s="15"/>
      <c r="H106" s="15"/>
      <c r="I106" s="15"/>
      <c r="J106" s="15"/>
      <c r="K106" s="15"/>
      <c r="L106" s="17"/>
      <c r="M106" s="17"/>
      <c r="N106" s="17"/>
      <c r="O106" s="17"/>
      <c r="P106" s="173" t="str">
        <f t="shared" si="6"/>
        <v/>
      </c>
      <c r="Q106" s="173" t="str">
        <f t="shared" si="7"/>
        <v/>
      </c>
      <c r="R106" s="173" t="str">
        <f t="shared" si="8"/>
        <v/>
      </c>
    </row>
    <row r="107" spans="1:18">
      <c r="A107" s="170" t="str">
        <f t="shared" si="5"/>
        <v/>
      </c>
      <c r="B107" s="16"/>
      <c r="C107" s="15"/>
      <c r="D107" s="15"/>
      <c r="E107" s="15"/>
      <c r="F107" s="15"/>
      <c r="G107" s="15"/>
      <c r="H107" s="15"/>
      <c r="I107" s="15"/>
      <c r="J107" s="15"/>
      <c r="K107" s="15"/>
      <c r="L107" s="17"/>
      <c r="M107" s="17"/>
      <c r="N107" s="17"/>
      <c r="O107" s="17"/>
      <c r="P107" s="173" t="str">
        <f t="shared" si="6"/>
        <v/>
      </c>
      <c r="Q107" s="173" t="str">
        <f t="shared" si="7"/>
        <v/>
      </c>
      <c r="R107" s="173" t="str">
        <f t="shared" si="8"/>
        <v/>
      </c>
    </row>
    <row r="108" spans="1:18">
      <c r="A108" s="170" t="str">
        <f t="shared" si="5"/>
        <v/>
      </c>
      <c r="B108" s="16"/>
      <c r="C108" s="15"/>
      <c r="D108" s="15"/>
      <c r="E108" s="15"/>
      <c r="F108" s="15"/>
      <c r="G108" s="15"/>
      <c r="H108" s="15"/>
      <c r="I108" s="15"/>
      <c r="J108" s="15"/>
      <c r="K108" s="15"/>
      <c r="L108" s="17"/>
      <c r="M108" s="17"/>
      <c r="N108" s="17"/>
      <c r="O108" s="17"/>
      <c r="P108" s="173" t="str">
        <f t="shared" si="6"/>
        <v/>
      </c>
      <c r="Q108" s="173" t="str">
        <f t="shared" si="7"/>
        <v/>
      </c>
      <c r="R108" s="173" t="str">
        <f t="shared" si="8"/>
        <v/>
      </c>
    </row>
    <row r="109" spans="1:18">
      <c r="A109" s="170" t="str">
        <f t="shared" si="5"/>
        <v/>
      </c>
      <c r="B109" s="16"/>
      <c r="C109" s="15"/>
      <c r="D109" s="15"/>
      <c r="E109" s="15"/>
      <c r="F109" s="15"/>
      <c r="G109" s="15"/>
      <c r="H109" s="15"/>
      <c r="I109" s="15"/>
      <c r="J109" s="15"/>
      <c r="K109" s="15"/>
      <c r="L109" s="17"/>
      <c r="M109" s="17"/>
      <c r="N109" s="17"/>
      <c r="O109" s="17"/>
      <c r="P109" s="173" t="str">
        <f t="shared" si="6"/>
        <v/>
      </c>
      <c r="Q109" s="173" t="str">
        <f t="shared" si="7"/>
        <v/>
      </c>
      <c r="R109" s="173" t="str">
        <f t="shared" si="8"/>
        <v/>
      </c>
    </row>
    <row r="110" spans="1:18">
      <c r="A110" s="170" t="str">
        <f t="shared" si="5"/>
        <v/>
      </c>
      <c r="B110" s="16"/>
      <c r="C110" s="15"/>
      <c r="D110" s="15"/>
      <c r="E110" s="15"/>
      <c r="F110" s="15"/>
      <c r="G110" s="15"/>
      <c r="H110" s="15"/>
      <c r="I110" s="15"/>
      <c r="J110" s="15"/>
      <c r="K110" s="15"/>
      <c r="L110" s="17"/>
      <c r="M110" s="17"/>
      <c r="N110" s="17"/>
      <c r="O110" s="17"/>
      <c r="P110" s="173" t="str">
        <f t="shared" si="6"/>
        <v/>
      </c>
      <c r="Q110" s="173" t="str">
        <f t="shared" si="7"/>
        <v/>
      </c>
      <c r="R110" s="173" t="str">
        <f t="shared" si="8"/>
        <v/>
      </c>
    </row>
    <row r="111" spans="1:18">
      <c r="A111" s="170" t="str">
        <f t="shared" si="5"/>
        <v/>
      </c>
      <c r="B111" s="16"/>
      <c r="C111" s="15"/>
      <c r="D111" s="15"/>
      <c r="E111" s="15"/>
      <c r="F111" s="15"/>
      <c r="G111" s="15"/>
      <c r="H111" s="15"/>
      <c r="I111" s="15"/>
      <c r="J111" s="15"/>
      <c r="K111" s="15"/>
      <c r="L111" s="17"/>
      <c r="M111" s="17"/>
      <c r="N111" s="17"/>
      <c r="O111" s="17"/>
      <c r="P111" s="173" t="str">
        <f t="shared" si="6"/>
        <v/>
      </c>
      <c r="Q111" s="173" t="str">
        <f t="shared" si="7"/>
        <v/>
      </c>
      <c r="R111" s="173" t="str">
        <f t="shared" si="8"/>
        <v/>
      </c>
    </row>
    <row r="112" spans="1:18">
      <c r="A112" s="170" t="str">
        <f t="shared" si="5"/>
        <v/>
      </c>
      <c r="B112" s="16"/>
      <c r="C112" s="15"/>
      <c r="D112" s="15"/>
      <c r="E112" s="15"/>
      <c r="F112" s="15"/>
      <c r="G112" s="15"/>
      <c r="H112" s="15"/>
      <c r="I112" s="15"/>
      <c r="J112" s="15"/>
      <c r="K112" s="15"/>
      <c r="L112" s="17"/>
      <c r="M112" s="17"/>
      <c r="N112" s="17"/>
      <c r="O112" s="17"/>
      <c r="P112" s="173" t="str">
        <f t="shared" si="6"/>
        <v/>
      </c>
      <c r="Q112" s="173" t="str">
        <f t="shared" si="7"/>
        <v/>
      </c>
      <c r="R112" s="173" t="str">
        <f t="shared" si="8"/>
        <v/>
      </c>
    </row>
    <row r="113" spans="1:18">
      <c r="A113" s="170" t="str">
        <f t="shared" si="5"/>
        <v/>
      </c>
      <c r="B113" s="16"/>
      <c r="C113" s="15"/>
      <c r="D113" s="15"/>
      <c r="E113" s="15"/>
      <c r="F113" s="15"/>
      <c r="G113" s="15"/>
      <c r="H113" s="15"/>
      <c r="I113" s="15"/>
      <c r="J113" s="15"/>
      <c r="K113" s="15"/>
      <c r="L113" s="17"/>
      <c r="M113" s="17"/>
      <c r="N113" s="17"/>
      <c r="O113" s="17"/>
      <c r="P113" s="173" t="str">
        <f t="shared" si="6"/>
        <v/>
      </c>
      <c r="Q113" s="173" t="str">
        <f t="shared" si="7"/>
        <v/>
      </c>
      <c r="R113" s="173" t="str">
        <f t="shared" si="8"/>
        <v/>
      </c>
    </row>
    <row r="114" spans="1:18">
      <c r="A114" s="170" t="str">
        <f t="shared" si="5"/>
        <v/>
      </c>
      <c r="B114" s="16"/>
      <c r="C114" s="15"/>
      <c r="D114" s="15"/>
      <c r="E114" s="15"/>
      <c r="F114" s="15"/>
      <c r="G114" s="15"/>
      <c r="H114" s="15"/>
      <c r="I114" s="15"/>
      <c r="J114" s="15"/>
      <c r="K114" s="15"/>
      <c r="L114" s="17"/>
      <c r="M114" s="17"/>
      <c r="N114" s="17"/>
      <c r="O114" s="17"/>
      <c r="P114" s="173" t="str">
        <f t="shared" si="6"/>
        <v/>
      </c>
      <c r="Q114" s="173" t="str">
        <f t="shared" si="7"/>
        <v/>
      </c>
      <c r="R114" s="173" t="str">
        <f t="shared" si="8"/>
        <v/>
      </c>
    </row>
    <row r="115" spans="1:18">
      <c r="A115" s="170" t="str">
        <f t="shared" si="5"/>
        <v/>
      </c>
      <c r="B115" s="16"/>
      <c r="C115" s="15"/>
      <c r="D115" s="15"/>
      <c r="E115" s="15"/>
      <c r="F115" s="15"/>
      <c r="G115" s="15"/>
      <c r="H115" s="15"/>
      <c r="I115" s="15"/>
      <c r="J115" s="15"/>
      <c r="K115" s="15"/>
      <c r="L115" s="17"/>
      <c r="M115" s="17"/>
      <c r="N115" s="17"/>
      <c r="O115" s="17"/>
      <c r="P115" s="173" t="str">
        <f t="shared" si="6"/>
        <v/>
      </c>
      <c r="Q115" s="173" t="str">
        <f t="shared" si="7"/>
        <v/>
      </c>
      <c r="R115" s="173" t="str">
        <f t="shared" si="8"/>
        <v/>
      </c>
    </row>
    <row r="116" spans="1:18">
      <c r="A116" s="170" t="str">
        <f t="shared" si="5"/>
        <v/>
      </c>
      <c r="B116" s="16"/>
      <c r="C116" s="15"/>
      <c r="D116" s="15"/>
      <c r="E116" s="15"/>
      <c r="F116" s="15"/>
      <c r="G116" s="15"/>
      <c r="H116" s="15"/>
      <c r="I116" s="15"/>
      <c r="J116" s="15"/>
      <c r="K116" s="15"/>
      <c r="L116" s="17"/>
      <c r="M116" s="17"/>
      <c r="N116" s="17"/>
      <c r="O116" s="17"/>
      <c r="P116" s="173" t="str">
        <f t="shared" si="6"/>
        <v/>
      </c>
      <c r="Q116" s="173" t="str">
        <f t="shared" si="7"/>
        <v/>
      </c>
      <c r="R116" s="173" t="str">
        <f t="shared" si="8"/>
        <v/>
      </c>
    </row>
    <row r="117" spans="1:18">
      <c r="A117" s="170" t="str">
        <f t="shared" si="5"/>
        <v/>
      </c>
      <c r="B117" s="16"/>
      <c r="C117" s="15"/>
      <c r="D117" s="15"/>
      <c r="E117" s="15"/>
      <c r="F117" s="15"/>
      <c r="G117" s="15"/>
      <c r="H117" s="15"/>
      <c r="I117" s="15"/>
      <c r="J117" s="15"/>
      <c r="K117" s="15"/>
      <c r="L117" s="17"/>
      <c r="M117" s="17"/>
      <c r="N117" s="17"/>
      <c r="O117" s="17"/>
      <c r="P117" s="173" t="str">
        <f t="shared" si="6"/>
        <v/>
      </c>
      <c r="Q117" s="173" t="str">
        <f t="shared" si="7"/>
        <v/>
      </c>
      <c r="R117" s="173" t="str">
        <f t="shared" si="8"/>
        <v/>
      </c>
    </row>
    <row r="118" spans="1:18">
      <c r="A118" s="170" t="str">
        <f t="shared" si="5"/>
        <v/>
      </c>
      <c r="B118" s="16"/>
      <c r="C118" s="15"/>
      <c r="D118" s="15"/>
      <c r="E118" s="15"/>
      <c r="F118" s="15"/>
      <c r="G118" s="15"/>
      <c r="H118" s="15"/>
      <c r="I118" s="15"/>
      <c r="J118" s="15"/>
      <c r="K118" s="15"/>
      <c r="L118" s="17"/>
      <c r="M118" s="17"/>
      <c r="N118" s="17"/>
      <c r="O118" s="17"/>
      <c r="P118" s="173" t="str">
        <f t="shared" si="6"/>
        <v/>
      </c>
      <c r="Q118" s="173" t="str">
        <f t="shared" si="7"/>
        <v/>
      </c>
      <c r="R118" s="173" t="str">
        <f t="shared" si="8"/>
        <v/>
      </c>
    </row>
    <row r="119" spans="1:18">
      <c r="A119" s="170" t="str">
        <f t="shared" si="5"/>
        <v/>
      </c>
      <c r="B119" s="16"/>
      <c r="C119" s="15"/>
      <c r="D119" s="15"/>
      <c r="E119" s="15"/>
      <c r="F119" s="15"/>
      <c r="G119" s="15"/>
      <c r="H119" s="15"/>
      <c r="I119" s="15"/>
      <c r="J119" s="15"/>
      <c r="K119" s="15"/>
      <c r="L119" s="17"/>
      <c r="M119" s="17"/>
      <c r="N119" s="17"/>
      <c r="O119" s="17"/>
      <c r="P119" s="173" t="str">
        <f t="shared" si="6"/>
        <v/>
      </c>
      <c r="Q119" s="173" t="str">
        <f t="shared" si="7"/>
        <v/>
      </c>
      <c r="R119" s="173" t="str">
        <f t="shared" si="8"/>
        <v/>
      </c>
    </row>
    <row r="120" spans="1:18">
      <c r="A120" s="170" t="str">
        <f t="shared" si="5"/>
        <v/>
      </c>
      <c r="B120" s="16"/>
      <c r="C120" s="15"/>
      <c r="D120" s="15"/>
      <c r="E120" s="15"/>
      <c r="F120" s="15"/>
      <c r="G120" s="15"/>
      <c r="H120" s="15"/>
      <c r="I120" s="15"/>
      <c r="J120" s="15"/>
      <c r="K120" s="15"/>
      <c r="L120" s="17"/>
      <c r="M120" s="17"/>
      <c r="N120" s="17"/>
      <c r="O120" s="17"/>
      <c r="P120" s="173" t="str">
        <f t="shared" si="6"/>
        <v/>
      </c>
      <c r="Q120" s="173" t="str">
        <f t="shared" si="7"/>
        <v/>
      </c>
      <c r="R120" s="173" t="str">
        <f t="shared" si="8"/>
        <v/>
      </c>
    </row>
    <row r="121" spans="1:18">
      <c r="A121" s="170" t="str">
        <f t="shared" si="5"/>
        <v/>
      </c>
      <c r="B121" s="16"/>
      <c r="C121" s="15"/>
      <c r="D121" s="15"/>
      <c r="E121" s="15"/>
      <c r="F121" s="15"/>
      <c r="G121" s="15"/>
      <c r="H121" s="15"/>
      <c r="I121" s="15"/>
      <c r="J121" s="15"/>
      <c r="K121" s="15"/>
      <c r="L121" s="17"/>
      <c r="M121" s="17"/>
      <c r="N121" s="17"/>
      <c r="O121" s="17"/>
      <c r="P121" s="173" t="str">
        <f t="shared" si="6"/>
        <v/>
      </c>
      <c r="Q121" s="173" t="str">
        <f t="shared" si="7"/>
        <v/>
      </c>
      <c r="R121" s="173" t="str">
        <f t="shared" si="8"/>
        <v/>
      </c>
    </row>
    <row r="122" spans="1:18">
      <c r="A122" s="170" t="str">
        <f t="shared" si="5"/>
        <v/>
      </c>
      <c r="B122" s="16"/>
      <c r="C122" s="15"/>
      <c r="D122" s="15"/>
      <c r="E122" s="15"/>
      <c r="F122" s="15"/>
      <c r="G122" s="15"/>
      <c r="H122" s="15"/>
      <c r="I122" s="15"/>
      <c r="J122" s="15"/>
      <c r="K122" s="15"/>
      <c r="L122" s="17"/>
      <c r="M122" s="17"/>
      <c r="N122" s="17"/>
      <c r="O122" s="17"/>
      <c r="P122" s="173" t="str">
        <f t="shared" si="6"/>
        <v/>
      </c>
      <c r="Q122" s="173" t="str">
        <f t="shared" si="7"/>
        <v/>
      </c>
      <c r="R122" s="173" t="str">
        <f t="shared" si="8"/>
        <v/>
      </c>
    </row>
  </sheetData>
  <sheetProtection algorithmName="SHA-512" hashValue="xrNb3V4znkTK5C0YFtPx3yNBcKU4tJ/3uTZ/8oXOw/DYUijfxgK7OknTdiM/pPj1vW22srmM8yW0KIGEwElIag==" saltValue="IWluzoj65Xrj4SJCDksuUA==" spinCount="100000" sheet="1" selectLockedCells="1"/>
  <mergeCells count="13">
    <mergeCell ref="P3:R3"/>
    <mergeCell ref="P4:P5"/>
    <mergeCell ref="Q4:Q5"/>
    <mergeCell ref="R4:R5"/>
    <mergeCell ref="A1:O1"/>
    <mergeCell ref="C3:D3"/>
    <mergeCell ref="E3:F3"/>
    <mergeCell ref="G2:K3"/>
    <mergeCell ref="B3:B5"/>
    <mergeCell ref="A3:A5"/>
    <mergeCell ref="L2:O3"/>
    <mergeCell ref="C2:D2"/>
    <mergeCell ref="E2:F2"/>
  </mergeCells>
  <phoneticPr fontId="2" type="noConversion"/>
  <conditionalFormatting sqref="P6:R122">
    <cfRule type="containsBlanks" dxfId="6" priority="1" stopIfTrue="1">
      <formula>LEN(TRIM(P6))=0</formula>
    </cfRule>
    <cfRule type="cellIs" dxfId="5" priority="2" stopIfTrue="1" operator="equal">
      <formula>0</formula>
    </cfRule>
    <cfRule type="cellIs" dxfId="4" priority="3" stopIfTrue="1" operator="greaterThan">
      <formula>1</formula>
    </cfRule>
  </conditionalFormatting>
  <printOptions horizontalCentered="1"/>
  <pageMargins left="0.19685039370078741" right="0.19685039370078741" top="0.39370078740157483" bottom="0.39370078740157483"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5"/>
  <sheetViews>
    <sheetView topLeftCell="A4" zoomScaleNormal="100" workbookViewId="0">
      <selection activeCell="C9" sqref="C9"/>
    </sheetView>
  </sheetViews>
  <sheetFormatPr defaultColWidth="9" defaultRowHeight="16.2"/>
  <cols>
    <col min="1" max="1" width="6.33203125" style="14" customWidth="1"/>
    <col min="2" max="2" width="12.109375" style="14" customWidth="1"/>
    <col min="3" max="4" width="4.6640625" style="14" customWidth="1"/>
    <col min="5" max="9" width="3.88671875" style="14" customWidth="1"/>
    <col min="10" max="10" width="3.77734375" style="14" customWidth="1"/>
    <col min="11" max="11" width="4.88671875" style="14" customWidth="1"/>
    <col min="12" max="12" width="7.109375" style="18" customWidth="1"/>
    <col min="13" max="15" width="3.77734375" style="18" customWidth="1"/>
    <col min="16" max="18" width="3.77734375" style="14" customWidth="1"/>
    <col min="19" max="23" width="7.109375" style="14" customWidth="1"/>
    <col min="24" max="31" width="6.21875" style="14" customWidth="1"/>
    <col min="32" max="32" width="7.21875" style="14" customWidth="1"/>
    <col min="33" max="35" width="6.21875" style="14" customWidth="1"/>
    <col min="36" max="16384" width="9" style="14"/>
  </cols>
  <sheetData>
    <row r="1" spans="1:35" ht="39" customHeight="1" thickBot="1">
      <c r="A1" s="239" t="s">
        <v>302</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row>
    <row r="2" spans="1:35" ht="25.5" customHeight="1" thickTop="1" thickBot="1">
      <c r="A2" s="19" t="s">
        <v>167</v>
      </c>
      <c r="B2" s="140">
        <f>'附件一之2-參加學生名單'!B2:C2</f>
        <v>611</v>
      </c>
      <c r="C2" s="200" t="s">
        <v>168</v>
      </c>
      <c r="D2" s="189"/>
      <c r="E2" s="200" t="str">
        <f>IF(B2="","",VLOOKUP(B2,'附件四-學校代號暨類型表'!$A$3:$C$108,2,FALSE))</f>
        <v>鑄強國小</v>
      </c>
      <c r="F2" s="201"/>
      <c r="G2" s="201"/>
      <c r="H2" s="201"/>
      <c r="I2" s="201"/>
      <c r="J2" s="189"/>
      <c r="K2" s="90"/>
      <c r="L2" s="97"/>
      <c r="M2" s="141"/>
      <c r="N2" s="141"/>
      <c r="O2" s="141"/>
      <c r="P2" s="141"/>
      <c r="Q2" s="141"/>
      <c r="R2" s="142"/>
      <c r="S2" s="248" t="s">
        <v>256</v>
      </c>
      <c r="T2" s="238"/>
      <c r="U2" s="253" t="s">
        <v>312</v>
      </c>
      <c r="V2" s="254"/>
      <c r="W2" s="255"/>
      <c r="X2" s="236" t="s">
        <v>257</v>
      </c>
      <c r="Y2" s="237"/>
      <c r="Z2" s="238"/>
      <c r="AA2" s="236"/>
      <c r="AB2" s="237"/>
      <c r="AC2" s="238"/>
      <c r="AD2" s="251" t="s">
        <v>255</v>
      </c>
      <c r="AE2" s="251"/>
      <c r="AF2" s="252"/>
      <c r="AG2" s="104"/>
      <c r="AH2" s="105"/>
      <c r="AI2" s="105"/>
    </row>
    <row r="3" spans="1:35" ht="53.25" customHeight="1" thickTop="1" thickBot="1">
      <c r="A3" s="246" t="s">
        <v>225</v>
      </c>
      <c r="B3" s="246" t="s">
        <v>258</v>
      </c>
      <c r="C3" s="186" t="s">
        <v>247</v>
      </c>
      <c r="D3" s="216"/>
      <c r="E3" s="243" t="s">
        <v>250</v>
      </c>
      <c r="F3" s="244"/>
      <c r="G3" s="244"/>
      <c r="H3" s="244"/>
      <c r="I3" s="244"/>
      <c r="J3" s="245"/>
      <c r="K3" s="91"/>
      <c r="L3" s="98"/>
      <c r="M3" s="107">
        <v>260</v>
      </c>
      <c r="N3" s="107">
        <v>320</v>
      </c>
      <c r="O3" s="108"/>
      <c r="P3" s="108"/>
      <c r="Q3" s="107">
        <v>260</v>
      </c>
      <c r="R3" s="109">
        <v>320</v>
      </c>
      <c r="S3" s="249">
        <f>INT(V5*0.6)</f>
        <v>4086</v>
      </c>
      <c r="T3" s="250"/>
      <c r="U3" s="256">
        <f>Q5*60</f>
        <v>1440</v>
      </c>
      <c r="V3" s="257"/>
      <c r="W3" s="250"/>
      <c r="X3" s="234">
        <f>IF(AF5-X5-L5-S3&lt;0,0,AF5-X5-L5-S3)</f>
        <v>2724</v>
      </c>
      <c r="Y3" s="234"/>
      <c r="Z3" s="235"/>
      <c r="AA3" s="234" t="s">
        <v>307</v>
      </c>
      <c r="AB3" s="234"/>
      <c r="AC3" s="235"/>
      <c r="AD3" s="240">
        <f>S3+U3+X3</f>
        <v>8250</v>
      </c>
      <c r="AE3" s="241"/>
      <c r="AF3" s="242"/>
      <c r="AG3" s="106">
        <v>260</v>
      </c>
      <c r="AH3" s="96">
        <v>320</v>
      </c>
      <c r="AI3" s="96">
        <v>4</v>
      </c>
    </row>
    <row r="4" spans="1:35" ht="128.25" customHeight="1" thickTop="1">
      <c r="A4" s="247"/>
      <c r="B4" s="247"/>
      <c r="C4" s="21" t="s">
        <v>248</v>
      </c>
      <c r="D4" s="21" t="s">
        <v>249</v>
      </c>
      <c r="E4" s="22" t="s">
        <v>125</v>
      </c>
      <c r="F4" s="22" t="s">
        <v>169</v>
      </c>
      <c r="G4" s="22" t="s">
        <v>205</v>
      </c>
      <c r="H4" s="22" t="s">
        <v>170</v>
      </c>
      <c r="I4" s="22" t="s">
        <v>224</v>
      </c>
      <c r="J4" s="22" t="s">
        <v>171</v>
      </c>
      <c r="K4" s="94" t="s">
        <v>204</v>
      </c>
      <c r="L4" s="94" t="s">
        <v>126</v>
      </c>
      <c r="M4" s="92" t="s">
        <v>308</v>
      </c>
      <c r="N4" s="92" t="s">
        <v>309</v>
      </c>
      <c r="O4" s="92" t="s">
        <v>172</v>
      </c>
      <c r="P4" s="92" t="s">
        <v>173</v>
      </c>
      <c r="Q4" s="92" t="s">
        <v>127</v>
      </c>
      <c r="R4" s="92" t="s">
        <v>127</v>
      </c>
      <c r="S4" s="99" t="s">
        <v>174</v>
      </c>
      <c r="T4" s="99" t="s">
        <v>175</v>
      </c>
      <c r="U4" s="100" t="s">
        <v>176</v>
      </c>
      <c r="V4" s="99" t="s">
        <v>128</v>
      </c>
      <c r="W4" s="101" t="s">
        <v>144</v>
      </c>
      <c r="X4" s="102" t="s">
        <v>177</v>
      </c>
      <c r="Y4" s="102" t="s">
        <v>178</v>
      </c>
      <c r="Z4" s="103" t="s">
        <v>251</v>
      </c>
      <c r="AA4" s="96" t="s">
        <v>310</v>
      </c>
      <c r="AB4" s="96" t="s">
        <v>311</v>
      </c>
      <c r="AC4" s="96" t="s">
        <v>129</v>
      </c>
      <c r="AD4" s="96" t="s">
        <v>252</v>
      </c>
      <c r="AE4" s="96" t="s">
        <v>253</v>
      </c>
      <c r="AF4" s="96" t="s">
        <v>179</v>
      </c>
      <c r="AG4" s="95" t="s">
        <v>180</v>
      </c>
      <c r="AH4" s="95" t="s">
        <v>180</v>
      </c>
      <c r="AI4" s="95" t="s">
        <v>254</v>
      </c>
    </row>
    <row r="5" spans="1:35" ht="27.75" customHeight="1" thickBot="1">
      <c r="A5" s="191"/>
      <c r="B5" s="113" t="s">
        <v>138</v>
      </c>
      <c r="C5" s="114">
        <f t="shared" ref="C5:J5" si="0">SUM(C6:C60)</f>
        <v>1</v>
      </c>
      <c r="D5" s="114">
        <f t="shared" si="0"/>
        <v>2</v>
      </c>
      <c r="E5" s="115">
        <f t="shared" si="0"/>
        <v>1</v>
      </c>
      <c r="F5" s="115">
        <f t="shared" si="0"/>
        <v>2</v>
      </c>
      <c r="G5" s="115">
        <f t="shared" si="0"/>
        <v>1</v>
      </c>
      <c r="H5" s="115">
        <f t="shared" si="0"/>
        <v>0</v>
      </c>
      <c r="I5" s="115">
        <f t="shared" si="0"/>
        <v>0</v>
      </c>
      <c r="J5" s="116">
        <f t="shared" si="0"/>
        <v>4</v>
      </c>
      <c r="K5" s="171">
        <f>INT(I5/20)</f>
        <v>0</v>
      </c>
      <c r="L5" s="136">
        <f t="shared" ref="L5:R5" si="1">SUM(L6:L60)</f>
        <v>0</v>
      </c>
      <c r="M5" s="134">
        <f t="shared" si="1"/>
        <v>10</v>
      </c>
      <c r="N5" s="117">
        <f t="shared" si="1"/>
        <v>1</v>
      </c>
      <c r="O5" s="117">
        <f t="shared" si="1"/>
        <v>10</v>
      </c>
      <c r="P5" s="117">
        <f t="shared" si="1"/>
        <v>2.5</v>
      </c>
      <c r="Q5" s="117">
        <f t="shared" si="1"/>
        <v>24</v>
      </c>
      <c r="R5" s="117">
        <f t="shared" si="1"/>
        <v>1</v>
      </c>
      <c r="S5" s="124">
        <f t="shared" ref="S5:AI5" si="2">SUM(S6:S60)</f>
        <v>0</v>
      </c>
      <c r="T5" s="124">
        <f t="shared" si="2"/>
        <v>0</v>
      </c>
      <c r="U5" s="124">
        <f t="shared" si="2"/>
        <v>0</v>
      </c>
      <c r="V5" s="124">
        <f t="shared" si="2"/>
        <v>6810</v>
      </c>
      <c r="W5" s="124">
        <f t="shared" si="2"/>
        <v>0</v>
      </c>
      <c r="X5" s="125">
        <f t="shared" si="2"/>
        <v>0</v>
      </c>
      <c r="Y5" s="138">
        <f t="shared" si="2"/>
        <v>0</v>
      </c>
      <c r="Z5" s="126">
        <f t="shared" si="2"/>
        <v>12120</v>
      </c>
      <c r="AA5" s="123">
        <f t="shared" si="2"/>
        <v>6240</v>
      </c>
      <c r="AB5" s="123">
        <f t="shared" si="2"/>
        <v>320</v>
      </c>
      <c r="AC5" s="123">
        <f t="shared" si="2"/>
        <v>250</v>
      </c>
      <c r="AD5" s="123">
        <f t="shared" si="2"/>
        <v>0</v>
      </c>
      <c r="AE5" s="123">
        <f t="shared" si="2"/>
        <v>0</v>
      </c>
      <c r="AF5" s="139">
        <f t="shared" si="2"/>
        <v>6810</v>
      </c>
      <c r="AG5" s="118">
        <f t="shared" si="2"/>
        <v>10</v>
      </c>
      <c r="AH5" s="118">
        <f t="shared" si="2"/>
        <v>1</v>
      </c>
      <c r="AI5" s="123">
        <f t="shared" si="2"/>
        <v>0</v>
      </c>
    </row>
    <row r="6" spans="1:35" ht="16.8" thickTop="1">
      <c r="A6" s="19">
        <f>IF(B6&lt;&gt;"",ROW()-5,"")</f>
        <v>1</v>
      </c>
      <c r="B6" s="19" t="str">
        <f>IF('附件一之1-開班數'!B6="","",'附件一之1-開班數'!B6)</f>
        <v>低年級1班</v>
      </c>
      <c r="C6" s="119"/>
      <c r="D6" s="119">
        <v>1</v>
      </c>
      <c r="E6" s="110">
        <f>IF(B6="","",SUMIFS('附件一之2-參加學生名單'!$L$6:$L$19996,'附件一之2-參加學生名單'!$I$6:$I$19996,"*"&amp;B6&amp;"*"))</f>
        <v>0</v>
      </c>
      <c r="F6" s="110">
        <f>IF(B6="","",SUMIFS('附件一之2-參加學生名單'!$M$6:$M$19996,'附件一之2-參加學生名單'!$I$6:$I$19996,"*"&amp;B6&amp;"*"))</f>
        <v>0</v>
      </c>
      <c r="G6" s="110">
        <f>IF(B6="","",SUMIFS('附件一之2-參加學生名單'!$N$6:$N$19996,'附件一之2-參加學生名單'!$I$6:$I$19996,"*"&amp;B6&amp;"*"))</f>
        <v>1</v>
      </c>
      <c r="H6" s="110">
        <f>IF(B6="","",SUMIFS('附件一之2-參加學生名單'!$O$6:$O$19996,'附件一之2-參加學生名單'!$I$6:$I$19996,"*"&amp;B6&amp;"*"))</f>
        <v>0</v>
      </c>
      <c r="I6" s="110">
        <f>IF(B6="","",SUMIFS('附件一之2-參加學生名單'!$P$6:$P$19996,'附件一之2-參加學生名單'!$I$6:$I$19996,"*"&amp;B6&amp;"*"))</f>
        <v>0</v>
      </c>
      <c r="J6" s="111">
        <f>IF(B6="","",SUM(E6:I6))</f>
        <v>1</v>
      </c>
      <c r="K6" s="119"/>
      <c r="L6" s="135">
        <f>IF(B6="","",IF(K6&lt;1,0,INT(K6*X6/I6)))</f>
        <v>0</v>
      </c>
      <c r="M6" s="119">
        <v>3</v>
      </c>
      <c r="N6" s="119">
        <v>1</v>
      </c>
      <c r="O6" s="119">
        <v>1</v>
      </c>
      <c r="P6" s="112">
        <f>IF(B6="","",O6/4)</f>
        <v>0.25</v>
      </c>
      <c r="Q6" s="112">
        <f>IF(B6="","",M6*O6)</f>
        <v>3</v>
      </c>
      <c r="R6" s="112">
        <f>IF(B6="","",N6*O6)</f>
        <v>1</v>
      </c>
      <c r="S6" s="127">
        <f>IF(B6="","",IF(I6&lt;1,0,INT((AA6+AB6)/P6/J6)))</f>
        <v>0</v>
      </c>
      <c r="T6" s="127">
        <f>IF(B6="","",IF(I6&lt;1,0,INT(AC6/P6/J6)))</f>
        <v>0</v>
      </c>
      <c r="U6" s="127">
        <f>IF(B6="","",IF(I6&lt;1,0,INT((AD6+AE6)/P6/J6)))</f>
        <v>0</v>
      </c>
      <c r="V6" s="127">
        <f>IF(B6="","",IF((E6+F6+G6)&lt;1,0,INT(AF6*(E6+F6+G6)/J6)))</f>
        <v>1140</v>
      </c>
      <c r="W6" s="127">
        <f>IF(B6="","",IF(H6&lt;1,0,INT(AF6*H6/J6)))</f>
        <v>0</v>
      </c>
      <c r="X6" s="128">
        <f>IF(B6="","",IF(C6=1,IF(AF6*I6/J6-AI6&lt;1,0,INT(AF6*I6/J6-AI6)),IF(I6&lt;1,0,INT(AF6*I6/J6))))</f>
        <v>0</v>
      </c>
      <c r="Y6" s="137">
        <f>IF(B6="","",IF(X6=0,0,IF(C6=1,INT(260*(Q6-AG6)/0.7/J6*I6+320*(R6-AH6)/0.7/J6*I6),INT(260*Q6/0.7/J6*I6+320*R6/0.7/J6*I6))))</f>
        <v>0</v>
      </c>
      <c r="Z6" s="129">
        <f>IF(B6="","",IF(AF6=0,0,ROUND(AF6/J6/P6,0)))</f>
        <v>4560</v>
      </c>
      <c r="AA6" s="122">
        <f>IF(B6="","",Q6*$M$3)</f>
        <v>780</v>
      </c>
      <c r="AB6" s="122">
        <f>IF(B6="","",R6*$N$3)</f>
        <v>320</v>
      </c>
      <c r="AC6" s="122">
        <f>IF(B6="","",(Q6+R6)*10)</f>
        <v>40</v>
      </c>
      <c r="AD6" s="130"/>
      <c r="AE6" s="130"/>
      <c r="AF6" s="122">
        <f>IF(B6="","",SUM(AA6:AE6))</f>
        <v>1140</v>
      </c>
      <c r="AG6" s="120">
        <f>IF(B6="","",IF(M6&lt;$AI$3,M6,$AI$3))</f>
        <v>3</v>
      </c>
      <c r="AH6" s="120">
        <f>IF(B6="","",IF((M6+N6)&gt;$AI$3,$AI$3-AG6,IF(M6&lt;$AI$3,N6,0)))</f>
        <v>1</v>
      </c>
      <c r="AI6" s="122">
        <f>IF(B6="","",IF(C6=1,INT((270*I6/J6*AG6*4+330*I6/J6*AH6*4+(AD6+AE6)/P6*I6/J6)*P6),0))</f>
        <v>0</v>
      </c>
    </row>
    <row r="7" spans="1:35">
      <c r="A7" s="19">
        <f t="shared" ref="A7:A65" si="3">IF(B7&lt;&gt;"",ROW()-5,"")</f>
        <v>2</v>
      </c>
      <c r="B7" s="19" t="str">
        <f>IF('附件一之1-開班數'!B7="","",'附件一之1-開班數'!B7)</f>
        <v>低年級2班</v>
      </c>
      <c r="C7" s="121"/>
      <c r="D7" s="121">
        <v>1</v>
      </c>
      <c r="E7" s="26">
        <f>IF(B7="","",SUMIFS('附件一之2-參加學生名單'!$L$6:$L$19996,'附件一之2-參加學生名單'!$I$6:$I$19996,"*"&amp;B7&amp;"*"))</f>
        <v>0</v>
      </c>
      <c r="F7" s="26">
        <f>IF(B7="","",SUMIFS('附件一之2-參加學生名單'!$M$6:$M$19996,'附件一之2-參加學生名單'!$I$6:$I$19996,"*"&amp;B7&amp;"*"))</f>
        <v>1</v>
      </c>
      <c r="G7" s="26">
        <f>IF(B7="","",SUMIFS('附件一之2-參加學生名單'!$N$6:$N$19996,'附件一之2-參加學生名單'!$I$6:$I$19996,"*"&amp;B7&amp;"*"))</f>
        <v>0</v>
      </c>
      <c r="H7" s="26">
        <f>IF(B7="","",SUMIFS('附件一之2-參加學生名單'!$O$6:$O$19996,'附件一之2-參加學生名單'!$I$6:$I$19996,"*"&amp;B7&amp;"*"))</f>
        <v>0</v>
      </c>
      <c r="I7" s="26">
        <f>IF(B7="","",SUMIFS('附件一之2-參加學生名單'!$P$6:$P$19996,'附件一之2-參加學生名單'!$I$6:$I$19996,"*"&amp;B7&amp;"*"))</f>
        <v>0</v>
      </c>
      <c r="J7" s="93">
        <f t="shared" ref="J7:J65" si="4">IF(B7="","",SUM(E7:I7))</f>
        <v>1</v>
      </c>
      <c r="K7" s="121"/>
      <c r="L7" s="135">
        <f t="shared" ref="L7:L65" si="5">IF(B7="","",IF(K7&lt;1,0,INT(K7*X7/I7)))</f>
        <v>0</v>
      </c>
      <c r="M7" s="121">
        <v>2</v>
      </c>
      <c r="N7" s="121"/>
      <c r="O7" s="119">
        <v>3</v>
      </c>
      <c r="P7" s="28">
        <f t="shared" ref="P7:P65" si="6">IF(B7="","",O7/4)</f>
        <v>0.75</v>
      </c>
      <c r="Q7" s="28">
        <f t="shared" ref="Q7:Q65" si="7">IF(B7="","",M7*O7)</f>
        <v>6</v>
      </c>
      <c r="R7" s="28">
        <f t="shared" ref="R7:R65" si="8">IF(B7="","",N7*O7)</f>
        <v>0</v>
      </c>
      <c r="S7" s="131">
        <f t="shared" ref="S7:S65" si="9">IF(B7="","",IF(I7&lt;1,0,INT((AA7+AB7)/P7/J7)))</f>
        <v>0</v>
      </c>
      <c r="T7" s="131">
        <f t="shared" ref="T7:T65" si="10">IF(B7="","",IF(I7&lt;1,0,INT(AC7/P7/J7)))</f>
        <v>0</v>
      </c>
      <c r="U7" s="127">
        <f t="shared" ref="U7:U65" si="11">IF(B7="","",IF(I7&lt;1,0,INT((AD7+AE7)/P7/J7)))</f>
        <v>0</v>
      </c>
      <c r="V7" s="127">
        <f t="shared" ref="V7:V65" si="12">IF(B7="","",IF((E7+F7+G7)&lt;1,0,INT(AF7*(E7+F7+G7)/J7)))</f>
        <v>1620</v>
      </c>
      <c r="W7" s="127">
        <f t="shared" ref="W7:W65" si="13">IF(B7="","",IF(H7&lt;1,0,INT(AF7*H7/J7)))</f>
        <v>0</v>
      </c>
      <c r="X7" s="128">
        <f t="shared" ref="X7:X65" si="14">IF(B7="","",IF(C7=1,IF(AF7*I7/J7-AI7&lt;1,0,INT(AF7*I7/J7-AI7)),IF(I7&lt;1,0,INT(AF7*I7/J7))))</f>
        <v>0</v>
      </c>
      <c r="Y7" s="137">
        <f t="shared" ref="Y7:Y65" si="15">IF(B7="","",IF(X7=0,0,IF(C7=1,INT(260*(Q7-AG7)/0.7/J7*I7+320*(R7-AH7)/0.7/J7*I7),INT(260*Q7/0.7/J7*I7+320*R7/0.7/J7*I7))))</f>
        <v>0</v>
      </c>
      <c r="Z7" s="129">
        <f t="shared" ref="Z7:Z65" si="16">IF(B7="","",IF(AF7=0,0,ROUND(AF7/J7/P7,0)))</f>
        <v>2160</v>
      </c>
      <c r="AA7" s="122">
        <f t="shared" ref="AA7:AA65" si="17">IF(B7="","",Q7*$M$3)</f>
        <v>1560</v>
      </c>
      <c r="AB7" s="122">
        <f t="shared" ref="AB7:AB65" si="18">IF(B7="","",R7*$N$3)</f>
        <v>0</v>
      </c>
      <c r="AC7" s="122">
        <f t="shared" ref="AC7:AC65" si="19">IF(B7="","",(Q7+R7)*10)</f>
        <v>60</v>
      </c>
      <c r="AD7" s="132"/>
      <c r="AE7" s="132"/>
      <c r="AF7" s="122">
        <f t="shared" ref="AF7:AF65" si="20">IF(B7="","",SUM(AA7:AE7))</f>
        <v>1620</v>
      </c>
      <c r="AG7" s="120">
        <f t="shared" ref="AG7:AG65" si="21">IF(B7="","",IF(M7&lt;$AI$3,M7,$AI$3))</f>
        <v>2</v>
      </c>
      <c r="AH7" s="120">
        <f t="shared" ref="AH7:AH65" si="22">IF(B7="","",IF((M7+N7)&gt;$AI$3,$AI$3-AG7,IF(M7&lt;$AI$3,N7,0)))</f>
        <v>0</v>
      </c>
      <c r="AI7" s="122">
        <f t="shared" ref="AI7:AI65" si="23">IF(B7="","",IF(C7=1,INT((270*I7/J7*AG7*4+330*I7/J7*AH7*4+(AD7+AE7)/P7*I7/J7)*P7),0))</f>
        <v>0</v>
      </c>
    </row>
    <row r="8" spans="1:35">
      <c r="A8" s="19">
        <f t="shared" si="3"/>
        <v>3</v>
      </c>
      <c r="B8" s="19" t="str">
        <f>IF('附件一之1-開班數'!B8="","",'附件一之1-開班數'!B8)</f>
        <v>低年級3班</v>
      </c>
      <c r="C8" s="121">
        <v>1</v>
      </c>
      <c r="D8" s="121"/>
      <c r="E8" s="26">
        <f>IF(B8="","",SUMIFS('附件一之2-參加學生名單'!$L$6:$L$19996,'附件一之2-參加學生名單'!$I$6:$I$19996,"*"&amp;B8&amp;"*"))</f>
        <v>1</v>
      </c>
      <c r="F8" s="26">
        <f>IF(B8="","",SUMIFS('附件一之2-參加學生名單'!$M$6:$M$19996,'附件一之2-參加學生名單'!$I$6:$I$19996,"*"&amp;B8&amp;"*"))</f>
        <v>0</v>
      </c>
      <c r="G8" s="26">
        <f>IF(B8="","",SUMIFS('附件一之2-參加學生名單'!$N$6:$N$19996,'附件一之2-參加學生名單'!$I$6:$I$19996,"*"&amp;B8&amp;"*"))</f>
        <v>0</v>
      </c>
      <c r="H8" s="26">
        <f>IF(B8="","",SUMIFS('附件一之2-參加學生名單'!$O$6:$O$19996,'附件一之2-參加學生名單'!$I$6:$I$19996,"*"&amp;B8&amp;"*"))</f>
        <v>0</v>
      </c>
      <c r="I8" s="26">
        <f>IF(B8="","",SUMIFS('附件一之2-參加學生名單'!$P$6:$P$19996,'附件一之2-參加學生名單'!$I$6:$I$19996,"*"&amp;B8&amp;"*"))</f>
        <v>0</v>
      </c>
      <c r="J8" s="93">
        <f t="shared" si="4"/>
        <v>1</v>
      </c>
      <c r="K8" s="121"/>
      <c r="L8" s="135">
        <f t="shared" si="5"/>
        <v>0</v>
      </c>
      <c r="M8" s="121">
        <v>2</v>
      </c>
      <c r="N8" s="121"/>
      <c r="O8" s="119">
        <v>3</v>
      </c>
      <c r="P8" s="28">
        <f t="shared" si="6"/>
        <v>0.75</v>
      </c>
      <c r="Q8" s="28">
        <f t="shared" si="7"/>
        <v>6</v>
      </c>
      <c r="R8" s="28">
        <f t="shared" si="8"/>
        <v>0</v>
      </c>
      <c r="S8" s="131">
        <f t="shared" si="9"/>
        <v>0</v>
      </c>
      <c r="T8" s="131">
        <f t="shared" si="10"/>
        <v>0</v>
      </c>
      <c r="U8" s="127">
        <f t="shared" si="11"/>
        <v>0</v>
      </c>
      <c r="V8" s="127">
        <f t="shared" si="12"/>
        <v>1620</v>
      </c>
      <c r="W8" s="127">
        <f t="shared" si="13"/>
        <v>0</v>
      </c>
      <c r="X8" s="128">
        <f t="shared" si="14"/>
        <v>0</v>
      </c>
      <c r="Y8" s="137">
        <f t="shared" si="15"/>
        <v>0</v>
      </c>
      <c r="Z8" s="129">
        <f t="shared" si="16"/>
        <v>2160</v>
      </c>
      <c r="AA8" s="122">
        <f t="shared" si="17"/>
        <v>1560</v>
      </c>
      <c r="AB8" s="122">
        <f t="shared" si="18"/>
        <v>0</v>
      </c>
      <c r="AC8" s="122">
        <f t="shared" si="19"/>
        <v>60</v>
      </c>
      <c r="AD8" s="132"/>
      <c r="AE8" s="132"/>
      <c r="AF8" s="122">
        <f t="shared" si="20"/>
        <v>1620</v>
      </c>
      <c r="AG8" s="120">
        <f t="shared" si="21"/>
        <v>2</v>
      </c>
      <c r="AH8" s="120">
        <f t="shared" si="22"/>
        <v>0</v>
      </c>
      <c r="AI8" s="122">
        <f t="shared" si="23"/>
        <v>0</v>
      </c>
    </row>
    <row r="9" spans="1:35">
      <c r="A9" s="19">
        <f t="shared" si="3"/>
        <v>4</v>
      </c>
      <c r="B9" s="19" t="str">
        <f>IF('附件一之1-開班數'!B9="","",'附件一之1-開班數'!B9)</f>
        <v>中年級1班</v>
      </c>
      <c r="C9" s="121"/>
      <c r="D9" s="121"/>
      <c r="E9" s="26">
        <f>IF(B9="","",SUMIFS('附件一之2-參加學生名單'!$L$6:$L$19996,'附件一之2-參加學生名單'!$I$6:$I$19996,"*"&amp;B9&amp;"*"))</f>
        <v>0</v>
      </c>
      <c r="F9" s="26">
        <f>IF(B9="","",SUMIFS('附件一之2-參加學生名單'!$M$6:$M$19996,'附件一之2-參加學生名單'!$I$6:$I$19996,"*"&amp;B9&amp;"*"))</f>
        <v>1</v>
      </c>
      <c r="G9" s="26">
        <f>IF(B9="","",SUMIFS('附件一之2-參加學生名單'!$N$6:$N$19996,'附件一之2-參加學生名單'!$I$6:$I$19996,"*"&amp;B9&amp;"*"))</f>
        <v>0</v>
      </c>
      <c r="H9" s="26">
        <f>IF(B9="","",SUMIFS('附件一之2-參加學生名單'!$O$6:$O$19996,'附件一之2-參加學生名單'!$I$6:$I$19996,"*"&amp;B9&amp;"*"))</f>
        <v>0</v>
      </c>
      <c r="I9" s="26">
        <f>IF(B9="","",SUMIFS('附件一之2-參加學生名單'!$P$6:$P$19996,'附件一之2-參加學生名單'!$I$6:$I$19996,"*"&amp;B9&amp;"*"))</f>
        <v>0</v>
      </c>
      <c r="J9" s="93">
        <f t="shared" si="4"/>
        <v>1</v>
      </c>
      <c r="K9" s="121"/>
      <c r="L9" s="135">
        <f t="shared" si="5"/>
        <v>0</v>
      </c>
      <c r="M9" s="121">
        <v>3</v>
      </c>
      <c r="N9" s="121"/>
      <c r="O9" s="119">
        <v>3</v>
      </c>
      <c r="P9" s="28">
        <f t="shared" si="6"/>
        <v>0.75</v>
      </c>
      <c r="Q9" s="28">
        <f t="shared" si="7"/>
        <v>9</v>
      </c>
      <c r="R9" s="28">
        <f t="shared" si="8"/>
        <v>0</v>
      </c>
      <c r="S9" s="131">
        <f t="shared" si="9"/>
        <v>0</v>
      </c>
      <c r="T9" s="131">
        <f t="shared" si="10"/>
        <v>0</v>
      </c>
      <c r="U9" s="127">
        <f t="shared" si="11"/>
        <v>0</v>
      </c>
      <c r="V9" s="127">
        <f t="shared" si="12"/>
        <v>2430</v>
      </c>
      <c r="W9" s="127">
        <f t="shared" si="13"/>
        <v>0</v>
      </c>
      <c r="X9" s="128">
        <f t="shared" si="14"/>
        <v>0</v>
      </c>
      <c r="Y9" s="137">
        <f t="shared" si="15"/>
        <v>0</v>
      </c>
      <c r="Z9" s="129">
        <f t="shared" si="16"/>
        <v>3240</v>
      </c>
      <c r="AA9" s="122">
        <f t="shared" si="17"/>
        <v>2340</v>
      </c>
      <c r="AB9" s="122">
        <f t="shared" si="18"/>
        <v>0</v>
      </c>
      <c r="AC9" s="122">
        <f t="shared" si="19"/>
        <v>90</v>
      </c>
      <c r="AD9" s="132"/>
      <c r="AE9" s="132"/>
      <c r="AF9" s="122">
        <f t="shared" si="20"/>
        <v>2430</v>
      </c>
      <c r="AG9" s="120">
        <f t="shared" si="21"/>
        <v>3</v>
      </c>
      <c r="AH9" s="120">
        <f t="shared" si="22"/>
        <v>0</v>
      </c>
      <c r="AI9" s="122">
        <f t="shared" si="23"/>
        <v>0</v>
      </c>
    </row>
    <row r="10" spans="1:35">
      <c r="A10" s="19" t="str">
        <f t="shared" si="3"/>
        <v/>
      </c>
      <c r="B10" s="19" t="str">
        <f>IF('附件一之1-開班數'!B10="","",'附件一之1-開班數'!B10)</f>
        <v/>
      </c>
      <c r="C10" s="121"/>
      <c r="D10" s="121"/>
      <c r="E10" s="26" t="str">
        <f>IF(B10="","",SUMIFS('附件一之2-參加學生名單'!$L$6:$L$19996,'附件一之2-參加學生名單'!$I$6:$I$19996,"*"&amp;B10&amp;"*"))</f>
        <v/>
      </c>
      <c r="F10" s="26" t="str">
        <f>IF(B10="","",SUMIFS('附件一之2-參加學生名單'!$M$6:$M$19996,'附件一之2-參加學生名單'!$I$6:$I$19996,"*"&amp;B10&amp;"*"))</f>
        <v/>
      </c>
      <c r="G10" s="26" t="str">
        <f>IF(B10="","",SUMIFS('附件一之2-參加學生名單'!$N$6:$N$19996,'附件一之2-參加學生名單'!$I$6:$I$19996,"*"&amp;B10&amp;"*"))</f>
        <v/>
      </c>
      <c r="H10" s="26" t="str">
        <f>IF(B10="","",SUMIFS('附件一之2-參加學生名單'!$O$6:$O$19996,'附件一之2-參加學生名單'!$I$6:$I$19996,"*"&amp;B10&amp;"*"))</f>
        <v/>
      </c>
      <c r="I10" s="26" t="str">
        <f>IF(B10="","",SUMIFS('附件一之2-參加學生名單'!$P$6:$P$19996,'附件一之2-參加學生名單'!$I$6:$I$19996,"*"&amp;B10&amp;"*"))</f>
        <v/>
      </c>
      <c r="J10" s="93" t="str">
        <f t="shared" si="4"/>
        <v/>
      </c>
      <c r="K10" s="121"/>
      <c r="L10" s="135" t="str">
        <f t="shared" si="5"/>
        <v/>
      </c>
      <c r="M10" s="121"/>
      <c r="N10" s="121"/>
      <c r="O10" s="119"/>
      <c r="P10" s="28" t="str">
        <f t="shared" si="6"/>
        <v/>
      </c>
      <c r="Q10" s="28" t="str">
        <f t="shared" si="7"/>
        <v/>
      </c>
      <c r="R10" s="28" t="str">
        <f t="shared" si="8"/>
        <v/>
      </c>
      <c r="S10" s="131" t="str">
        <f t="shared" si="9"/>
        <v/>
      </c>
      <c r="T10" s="131" t="str">
        <f t="shared" si="10"/>
        <v/>
      </c>
      <c r="U10" s="127" t="str">
        <f t="shared" si="11"/>
        <v/>
      </c>
      <c r="V10" s="127" t="str">
        <f t="shared" si="12"/>
        <v/>
      </c>
      <c r="W10" s="127" t="str">
        <f t="shared" si="13"/>
        <v/>
      </c>
      <c r="X10" s="128" t="str">
        <f t="shared" si="14"/>
        <v/>
      </c>
      <c r="Y10" s="137" t="str">
        <f t="shared" si="15"/>
        <v/>
      </c>
      <c r="Z10" s="129" t="str">
        <f t="shared" si="16"/>
        <v/>
      </c>
      <c r="AA10" s="122" t="str">
        <f t="shared" si="17"/>
        <v/>
      </c>
      <c r="AB10" s="122" t="str">
        <f t="shared" si="18"/>
        <v/>
      </c>
      <c r="AC10" s="122" t="str">
        <f t="shared" si="19"/>
        <v/>
      </c>
      <c r="AD10" s="132"/>
      <c r="AE10" s="132"/>
      <c r="AF10" s="122" t="str">
        <f t="shared" si="20"/>
        <v/>
      </c>
      <c r="AG10" s="120" t="str">
        <f t="shared" si="21"/>
        <v/>
      </c>
      <c r="AH10" s="120" t="str">
        <f t="shared" si="22"/>
        <v/>
      </c>
      <c r="AI10" s="122" t="str">
        <f t="shared" si="23"/>
        <v/>
      </c>
    </row>
    <row r="11" spans="1:35">
      <c r="A11" s="19" t="str">
        <f t="shared" si="3"/>
        <v/>
      </c>
      <c r="B11" s="19" t="str">
        <f>IF('附件一之1-開班數'!B11="","",'附件一之1-開班數'!B11)</f>
        <v/>
      </c>
      <c r="C11" s="121"/>
      <c r="D11" s="121"/>
      <c r="E11" s="26" t="str">
        <f>IF(B11="","",SUMIFS('附件一之2-參加學生名單'!$L$6:$L$19996,'附件一之2-參加學生名單'!$I$6:$I$19996,"*"&amp;B11&amp;"*"))</f>
        <v/>
      </c>
      <c r="F11" s="26" t="str">
        <f>IF(B11="","",SUMIFS('附件一之2-參加學生名單'!$M$6:$M$19996,'附件一之2-參加學生名單'!$I$6:$I$19996,"*"&amp;B11&amp;"*"))</f>
        <v/>
      </c>
      <c r="G11" s="26" t="str">
        <f>IF(B11="","",SUMIFS('附件一之2-參加學生名單'!$N$6:$N$19996,'附件一之2-參加學生名單'!$I$6:$I$19996,"*"&amp;B11&amp;"*"))</f>
        <v/>
      </c>
      <c r="H11" s="26" t="str">
        <f>IF(B11="","",SUMIFS('附件一之2-參加學生名單'!$O$6:$O$19996,'附件一之2-參加學生名單'!$I$6:$I$19996,"*"&amp;B11&amp;"*"))</f>
        <v/>
      </c>
      <c r="I11" s="26" t="str">
        <f>IF(B11="","",SUMIFS('附件一之2-參加學生名單'!$P$6:$P$19996,'附件一之2-參加學生名單'!$I$6:$I$19996,"*"&amp;B11&amp;"*"))</f>
        <v/>
      </c>
      <c r="J11" s="93" t="str">
        <f t="shared" si="4"/>
        <v/>
      </c>
      <c r="K11" s="121"/>
      <c r="L11" s="135" t="str">
        <f t="shared" si="5"/>
        <v/>
      </c>
      <c r="M11" s="121"/>
      <c r="N11" s="121"/>
      <c r="O11" s="119"/>
      <c r="P11" s="28" t="str">
        <f t="shared" si="6"/>
        <v/>
      </c>
      <c r="Q11" s="28" t="str">
        <f t="shared" si="7"/>
        <v/>
      </c>
      <c r="R11" s="28" t="str">
        <f t="shared" si="8"/>
        <v/>
      </c>
      <c r="S11" s="131" t="str">
        <f t="shared" si="9"/>
        <v/>
      </c>
      <c r="T11" s="131" t="str">
        <f t="shared" si="10"/>
        <v/>
      </c>
      <c r="U11" s="127" t="str">
        <f t="shared" si="11"/>
        <v/>
      </c>
      <c r="V11" s="127" t="str">
        <f t="shared" si="12"/>
        <v/>
      </c>
      <c r="W11" s="127" t="str">
        <f t="shared" si="13"/>
        <v/>
      </c>
      <c r="X11" s="128" t="str">
        <f t="shared" si="14"/>
        <v/>
      </c>
      <c r="Y11" s="137" t="str">
        <f t="shared" si="15"/>
        <v/>
      </c>
      <c r="Z11" s="129" t="str">
        <f t="shared" si="16"/>
        <v/>
      </c>
      <c r="AA11" s="122" t="str">
        <f t="shared" si="17"/>
        <v/>
      </c>
      <c r="AB11" s="122" t="str">
        <f t="shared" si="18"/>
        <v/>
      </c>
      <c r="AC11" s="122" t="str">
        <f t="shared" si="19"/>
        <v/>
      </c>
      <c r="AD11" s="132"/>
      <c r="AE11" s="132"/>
      <c r="AF11" s="122" t="str">
        <f t="shared" si="20"/>
        <v/>
      </c>
      <c r="AG11" s="120" t="str">
        <f t="shared" si="21"/>
        <v/>
      </c>
      <c r="AH11" s="120" t="str">
        <f t="shared" si="22"/>
        <v/>
      </c>
      <c r="AI11" s="122" t="str">
        <f t="shared" si="23"/>
        <v/>
      </c>
    </row>
    <row r="12" spans="1:35">
      <c r="A12" s="19" t="str">
        <f t="shared" si="3"/>
        <v/>
      </c>
      <c r="B12" s="19" t="str">
        <f>IF('附件一之1-開班數'!B12="","",'附件一之1-開班數'!B12)</f>
        <v/>
      </c>
      <c r="C12" s="121"/>
      <c r="D12" s="121"/>
      <c r="E12" s="26" t="str">
        <f>IF(B12="","",SUMIFS('附件一之2-參加學生名單'!$L$6:$L$19996,'附件一之2-參加學生名單'!$I$6:$I$19996,"*"&amp;B12&amp;"*"))</f>
        <v/>
      </c>
      <c r="F12" s="26" t="str">
        <f>IF(B12="","",SUMIFS('附件一之2-參加學生名單'!$M$6:$M$19996,'附件一之2-參加學生名單'!$I$6:$I$19996,"*"&amp;B12&amp;"*"))</f>
        <v/>
      </c>
      <c r="G12" s="26" t="str">
        <f>IF(B12="","",SUMIFS('附件一之2-參加學生名單'!$N$6:$N$19996,'附件一之2-參加學生名單'!$I$6:$I$19996,"*"&amp;B12&amp;"*"))</f>
        <v/>
      </c>
      <c r="H12" s="26" t="str">
        <f>IF(B12="","",SUMIFS('附件一之2-參加學生名單'!$O$6:$O$19996,'附件一之2-參加學生名單'!$I$6:$I$19996,"*"&amp;B12&amp;"*"))</f>
        <v/>
      </c>
      <c r="I12" s="26" t="str">
        <f>IF(B12="","",SUMIFS('附件一之2-參加學生名單'!$P$6:$P$19996,'附件一之2-參加學生名單'!$I$6:$I$19996,"*"&amp;B12&amp;"*"))</f>
        <v/>
      </c>
      <c r="J12" s="93" t="str">
        <f t="shared" si="4"/>
        <v/>
      </c>
      <c r="K12" s="121"/>
      <c r="L12" s="135" t="str">
        <f t="shared" si="5"/>
        <v/>
      </c>
      <c r="M12" s="121"/>
      <c r="N12" s="121"/>
      <c r="O12" s="119"/>
      <c r="P12" s="28" t="str">
        <f t="shared" si="6"/>
        <v/>
      </c>
      <c r="Q12" s="28" t="str">
        <f t="shared" si="7"/>
        <v/>
      </c>
      <c r="R12" s="28" t="str">
        <f t="shared" si="8"/>
        <v/>
      </c>
      <c r="S12" s="131" t="str">
        <f t="shared" si="9"/>
        <v/>
      </c>
      <c r="T12" s="131" t="str">
        <f t="shared" si="10"/>
        <v/>
      </c>
      <c r="U12" s="127" t="str">
        <f t="shared" si="11"/>
        <v/>
      </c>
      <c r="V12" s="127" t="str">
        <f t="shared" si="12"/>
        <v/>
      </c>
      <c r="W12" s="127" t="str">
        <f t="shared" si="13"/>
        <v/>
      </c>
      <c r="X12" s="128" t="str">
        <f t="shared" si="14"/>
        <v/>
      </c>
      <c r="Y12" s="137" t="str">
        <f t="shared" si="15"/>
        <v/>
      </c>
      <c r="Z12" s="129" t="str">
        <f t="shared" si="16"/>
        <v/>
      </c>
      <c r="AA12" s="122" t="str">
        <f t="shared" si="17"/>
        <v/>
      </c>
      <c r="AB12" s="122" t="str">
        <f t="shared" si="18"/>
        <v/>
      </c>
      <c r="AC12" s="122" t="str">
        <f t="shared" si="19"/>
        <v/>
      </c>
      <c r="AD12" s="132"/>
      <c r="AE12" s="132"/>
      <c r="AF12" s="122" t="str">
        <f t="shared" si="20"/>
        <v/>
      </c>
      <c r="AG12" s="120" t="str">
        <f t="shared" si="21"/>
        <v/>
      </c>
      <c r="AH12" s="120" t="str">
        <f t="shared" si="22"/>
        <v/>
      </c>
      <c r="AI12" s="122" t="str">
        <f t="shared" si="23"/>
        <v/>
      </c>
    </row>
    <row r="13" spans="1:35">
      <c r="A13" s="19" t="str">
        <f t="shared" si="3"/>
        <v/>
      </c>
      <c r="B13" s="19" t="str">
        <f>IF('附件一之1-開班數'!B13="","",'附件一之1-開班數'!B13)</f>
        <v/>
      </c>
      <c r="C13" s="121"/>
      <c r="D13" s="121"/>
      <c r="E13" s="26" t="str">
        <f>IF(B13="","",SUMIFS('附件一之2-參加學生名單'!$L$6:$L$19996,'附件一之2-參加學生名單'!$I$6:$I$19996,"*"&amp;B13&amp;"*"))</f>
        <v/>
      </c>
      <c r="F13" s="26" t="str">
        <f>IF(B13="","",SUMIFS('附件一之2-參加學生名單'!$M$6:$M$19996,'附件一之2-參加學生名單'!$I$6:$I$19996,"*"&amp;B13&amp;"*"))</f>
        <v/>
      </c>
      <c r="G13" s="26" t="str">
        <f>IF(B13="","",SUMIFS('附件一之2-參加學生名單'!$N$6:$N$19996,'附件一之2-參加學生名單'!$I$6:$I$19996,"*"&amp;B13&amp;"*"))</f>
        <v/>
      </c>
      <c r="H13" s="26" t="str">
        <f>IF(B13="","",SUMIFS('附件一之2-參加學生名單'!$O$6:$O$19996,'附件一之2-參加學生名單'!$I$6:$I$19996,"*"&amp;B13&amp;"*"))</f>
        <v/>
      </c>
      <c r="I13" s="26" t="str">
        <f>IF(B13="","",SUMIFS('附件一之2-參加學生名單'!$P$6:$P$19996,'附件一之2-參加學生名單'!$I$6:$I$19996,"*"&amp;B13&amp;"*"))</f>
        <v/>
      </c>
      <c r="J13" s="93" t="str">
        <f t="shared" si="4"/>
        <v/>
      </c>
      <c r="K13" s="121"/>
      <c r="L13" s="135" t="str">
        <f t="shared" si="5"/>
        <v/>
      </c>
      <c r="M13" s="121"/>
      <c r="N13" s="121"/>
      <c r="O13" s="119"/>
      <c r="P13" s="28" t="str">
        <f t="shared" si="6"/>
        <v/>
      </c>
      <c r="Q13" s="28" t="str">
        <f t="shared" si="7"/>
        <v/>
      </c>
      <c r="R13" s="28" t="str">
        <f t="shared" si="8"/>
        <v/>
      </c>
      <c r="S13" s="131" t="str">
        <f t="shared" si="9"/>
        <v/>
      </c>
      <c r="T13" s="131" t="str">
        <f t="shared" si="10"/>
        <v/>
      </c>
      <c r="U13" s="127" t="str">
        <f t="shared" si="11"/>
        <v/>
      </c>
      <c r="V13" s="127" t="str">
        <f t="shared" si="12"/>
        <v/>
      </c>
      <c r="W13" s="127" t="str">
        <f t="shared" si="13"/>
        <v/>
      </c>
      <c r="X13" s="128" t="str">
        <f t="shared" si="14"/>
        <v/>
      </c>
      <c r="Y13" s="137" t="str">
        <f t="shared" si="15"/>
        <v/>
      </c>
      <c r="Z13" s="129" t="str">
        <f t="shared" si="16"/>
        <v/>
      </c>
      <c r="AA13" s="122" t="str">
        <f t="shared" si="17"/>
        <v/>
      </c>
      <c r="AB13" s="122" t="str">
        <f t="shared" si="18"/>
        <v/>
      </c>
      <c r="AC13" s="122" t="str">
        <f t="shared" si="19"/>
        <v/>
      </c>
      <c r="AD13" s="132"/>
      <c r="AE13" s="132"/>
      <c r="AF13" s="122" t="str">
        <f t="shared" si="20"/>
        <v/>
      </c>
      <c r="AG13" s="120" t="str">
        <f t="shared" si="21"/>
        <v/>
      </c>
      <c r="AH13" s="120" t="str">
        <f t="shared" si="22"/>
        <v/>
      </c>
      <c r="AI13" s="122" t="str">
        <f t="shared" si="23"/>
        <v/>
      </c>
    </row>
    <row r="14" spans="1:35">
      <c r="A14" s="19" t="str">
        <f t="shared" si="3"/>
        <v/>
      </c>
      <c r="B14" s="19" t="str">
        <f>IF('附件一之1-開班數'!B14="","",'附件一之1-開班數'!B14)</f>
        <v/>
      </c>
      <c r="C14" s="121"/>
      <c r="D14" s="121"/>
      <c r="E14" s="26" t="str">
        <f>IF(B14="","",SUMIFS('附件一之2-參加學生名單'!$L$6:$L$19996,'附件一之2-參加學生名單'!$I$6:$I$19996,"*"&amp;B14&amp;"*"))</f>
        <v/>
      </c>
      <c r="F14" s="26" t="str">
        <f>IF(B14="","",SUMIFS('附件一之2-參加學生名單'!$M$6:$M$19996,'附件一之2-參加學生名單'!$I$6:$I$19996,"*"&amp;B14&amp;"*"))</f>
        <v/>
      </c>
      <c r="G14" s="26" t="str">
        <f>IF(B14="","",SUMIFS('附件一之2-參加學生名單'!$N$6:$N$19996,'附件一之2-參加學生名單'!$I$6:$I$19996,"*"&amp;B14&amp;"*"))</f>
        <v/>
      </c>
      <c r="H14" s="26" t="str">
        <f>IF(B14="","",SUMIFS('附件一之2-參加學生名單'!$O$6:$O$19996,'附件一之2-參加學生名單'!$I$6:$I$19996,"*"&amp;B14&amp;"*"))</f>
        <v/>
      </c>
      <c r="I14" s="26" t="str">
        <f>IF(B14="","",SUMIFS('附件一之2-參加學生名單'!$P$6:$P$19996,'附件一之2-參加學生名單'!$I$6:$I$19996,"*"&amp;B14&amp;"*"))</f>
        <v/>
      </c>
      <c r="J14" s="93" t="str">
        <f t="shared" si="4"/>
        <v/>
      </c>
      <c r="K14" s="121"/>
      <c r="L14" s="135" t="str">
        <f t="shared" si="5"/>
        <v/>
      </c>
      <c r="M14" s="121"/>
      <c r="N14" s="121"/>
      <c r="O14" s="119"/>
      <c r="P14" s="28" t="str">
        <f t="shared" si="6"/>
        <v/>
      </c>
      <c r="Q14" s="28" t="str">
        <f t="shared" si="7"/>
        <v/>
      </c>
      <c r="R14" s="28" t="str">
        <f t="shared" si="8"/>
        <v/>
      </c>
      <c r="S14" s="131" t="str">
        <f t="shared" si="9"/>
        <v/>
      </c>
      <c r="T14" s="131" t="str">
        <f t="shared" si="10"/>
        <v/>
      </c>
      <c r="U14" s="127" t="str">
        <f t="shared" si="11"/>
        <v/>
      </c>
      <c r="V14" s="127" t="str">
        <f t="shared" si="12"/>
        <v/>
      </c>
      <c r="W14" s="127" t="str">
        <f t="shared" si="13"/>
        <v/>
      </c>
      <c r="X14" s="128" t="str">
        <f t="shared" si="14"/>
        <v/>
      </c>
      <c r="Y14" s="137" t="str">
        <f t="shared" si="15"/>
        <v/>
      </c>
      <c r="Z14" s="129" t="str">
        <f t="shared" si="16"/>
        <v/>
      </c>
      <c r="AA14" s="122" t="str">
        <f t="shared" si="17"/>
        <v/>
      </c>
      <c r="AB14" s="122" t="str">
        <f t="shared" si="18"/>
        <v/>
      </c>
      <c r="AC14" s="122" t="str">
        <f t="shared" si="19"/>
        <v/>
      </c>
      <c r="AD14" s="132"/>
      <c r="AE14" s="132"/>
      <c r="AF14" s="122" t="str">
        <f t="shared" si="20"/>
        <v/>
      </c>
      <c r="AG14" s="120" t="str">
        <f t="shared" si="21"/>
        <v/>
      </c>
      <c r="AH14" s="120" t="str">
        <f t="shared" si="22"/>
        <v/>
      </c>
      <c r="AI14" s="122" t="str">
        <f t="shared" si="23"/>
        <v/>
      </c>
    </row>
    <row r="15" spans="1:35">
      <c r="A15" s="19" t="str">
        <f t="shared" si="3"/>
        <v/>
      </c>
      <c r="B15" s="19" t="str">
        <f>IF('附件一之1-開班數'!B15="","",'附件一之1-開班數'!B15)</f>
        <v/>
      </c>
      <c r="C15" s="121"/>
      <c r="D15" s="121"/>
      <c r="E15" s="26" t="str">
        <f>IF(B15="","",SUMIFS('附件一之2-參加學生名單'!$L$6:$L$19996,'附件一之2-參加學生名單'!$I$6:$I$19996,"*"&amp;B15&amp;"*"))</f>
        <v/>
      </c>
      <c r="F15" s="26" t="str">
        <f>IF(B15="","",SUMIFS('附件一之2-參加學生名單'!$M$6:$M$19996,'附件一之2-參加學生名單'!$I$6:$I$19996,"*"&amp;B15&amp;"*"))</f>
        <v/>
      </c>
      <c r="G15" s="26" t="str">
        <f>IF(B15="","",SUMIFS('附件一之2-參加學生名單'!$N$6:$N$19996,'附件一之2-參加學生名單'!$I$6:$I$19996,"*"&amp;B15&amp;"*"))</f>
        <v/>
      </c>
      <c r="H15" s="26" t="str">
        <f>IF(B15="","",SUMIFS('附件一之2-參加學生名單'!$O$6:$O$19996,'附件一之2-參加學生名單'!$I$6:$I$19996,"*"&amp;B15&amp;"*"))</f>
        <v/>
      </c>
      <c r="I15" s="26" t="str">
        <f>IF(B15="","",SUMIFS('附件一之2-參加學生名單'!$P$6:$P$19996,'附件一之2-參加學生名單'!$I$6:$I$19996,"*"&amp;B15&amp;"*"))</f>
        <v/>
      </c>
      <c r="J15" s="93" t="str">
        <f t="shared" si="4"/>
        <v/>
      </c>
      <c r="K15" s="121"/>
      <c r="L15" s="135" t="str">
        <f t="shared" si="5"/>
        <v/>
      </c>
      <c r="M15" s="121"/>
      <c r="N15" s="121"/>
      <c r="O15" s="119"/>
      <c r="P15" s="28" t="str">
        <f t="shared" si="6"/>
        <v/>
      </c>
      <c r="Q15" s="28" t="str">
        <f t="shared" si="7"/>
        <v/>
      </c>
      <c r="R15" s="28" t="str">
        <f t="shared" si="8"/>
        <v/>
      </c>
      <c r="S15" s="131" t="str">
        <f t="shared" si="9"/>
        <v/>
      </c>
      <c r="T15" s="131" t="str">
        <f t="shared" si="10"/>
        <v/>
      </c>
      <c r="U15" s="127" t="str">
        <f t="shared" si="11"/>
        <v/>
      </c>
      <c r="V15" s="127" t="str">
        <f t="shared" si="12"/>
        <v/>
      </c>
      <c r="W15" s="127" t="str">
        <f t="shared" si="13"/>
        <v/>
      </c>
      <c r="X15" s="128" t="str">
        <f t="shared" si="14"/>
        <v/>
      </c>
      <c r="Y15" s="137" t="str">
        <f t="shared" si="15"/>
        <v/>
      </c>
      <c r="Z15" s="129" t="str">
        <f t="shared" si="16"/>
        <v/>
      </c>
      <c r="AA15" s="122" t="str">
        <f t="shared" si="17"/>
        <v/>
      </c>
      <c r="AB15" s="122" t="str">
        <f t="shared" si="18"/>
        <v/>
      </c>
      <c r="AC15" s="122" t="str">
        <f t="shared" si="19"/>
        <v/>
      </c>
      <c r="AD15" s="132"/>
      <c r="AE15" s="132"/>
      <c r="AF15" s="122" t="str">
        <f t="shared" si="20"/>
        <v/>
      </c>
      <c r="AG15" s="120" t="str">
        <f t="shared" si="21"/>
        <v/>
      </c>
      <c r="AH15" s="120" t="str">
        <f t="shared" si="22"/>
        <v/>
      </c>
      <c r="AI15" s="122" t="str">
        <f t="shared" si="23"/>
        <v/>
      </c>
    </row>
    <row r="16" spans="1:35">
      <c r="A16" s="19" t="str">
        <f t="shared" si="3"/>
        <v/>
      </c>
      <c r="B16" s="19" t="str">
        <f>IF('附件一之1-開班數'!B16="","",'附件一之1-開班數'!B16)</f>
        <v/>
      </c>
      <c r="C16" s="121"/>
      <c r="D16" s="121"/>
      <c r="E16" s="26" t="str">
        <f>IF(B16="","",SUMIFS('附件一之2-參加學生名單'!$L$6:$L$19996,'附件一之2-參加學生名單'!$I$6:$I$19996,"*"&amp;B16&amp;"*"))</f>
        <v/>
      </c>
      <c r="F16" s="26" t="str">
        <f>IF(B16="","",SUMIFS('附件一之2-參加學生名單'!$M$6:$M$19996,'附件一之2-參加學生名單'!$I$6:$I$19996,"*"&amp;B16&amp;"*"))</f>
        <v/>
      </c>
      <c r="G16" s="26" t="str">
        <f>IF(B16="","",SUMIFS('附件一之2-參加學生名單'!$N$6:$N$19996,'附件一之2-參加學生名單'!$I$6:$I$19996,"*"&amp;B16&amp;"*"))</f>
        <v/>
      </c>
      <c r="H16" s="26" t="str">
        <f>IF(B16="","",SUMIFS('附件一之2-參加學生名單'!$O$6:$O$19996,'附件一之2-參加學生名單'!$I$6:$I$19996,"*"&amp;B16&amp;"*"))</f>
        <v/>
      </c>
      <c r="I16" s="26" t="str">
        <f>IF(B16="","",SUMIFS('附件一之2-參加學生名單'!$P$6:$P$19996,'附件一之2-參加學生名單'!$I$6:$I$19996,"*"&amp;B16&amp;"*"))</f>
        <v/>
      </c>
      <c r="J16" s="93" t="str">
        <f t="shared" si="4"/>
        <v/>
      </c>
      <c r="K16" s="121"/>
      <c r="L16" s="135" t="str">
        <f t="shared" si="5"/>
        <v/>
      </c>
      <c r="M16" s="121"/>
      <c r="N16" s="121"/>
      <c r="O16" s="119"/>
      <c r="P16" s="28" t="str">
        <f t="shared" si="6"/>
        <v/>
      </c>
      <c r="Q16" s="28" t="str">
        <f t="shared" si="7"/>
        <v/>
      </c>
      <c r="R16" s="28" t="str">
        <f t="shared" si="8"/>
        <v/>
      </c>
      <c r="S16" s="131" t="str">
        <f t="shared" si="9"/>
        <v/>
      </c>
      <c r="T16" s="131" t="str">
        <f t="shared" si="10"/>
        <v/>
      </c>
      <c r="U16" s="127" t="str">
        <f t="shared" si="11"/>
        <v/>
      </c>
      <c r="V16" s="127" t="str">
        <f t="shared" si="12"/>
        <v/>
      </c>
      <c r="W16" s="127" t="str">
        <f t="shared" si="13"/>
        <v/>
      </c>
      <c r="X16" s="128" t="str">
        <f t="shared" si="14"/>
        <v/>
      </c>
      <c r="Y16" s="137" t="str">
        <f t="shared" si="15"/>
        <v/>
      </c>
      <c r="Z16" s="129" t="str">
        <f t="shared" si="16"/>
        <v/>
      </c>
      <c r="AA16" s="122" t="str">
        <f t="shared" si="17"/>
        <v/>
      </c>
      <c r="AB16" s="122" t="str">
        <f t="shared" si="18"/>
        <v/>
      </c>
      <c r="AC16" s="122" t="str">
        <f t="shared" si="19"/>
        <v/>
      </c>
      <c r="AD16" s="132"/>
      <c r="AE16" s="132"/>
      <c r="AF16" s="122" t="str">
        <f t="shared" si="20"/>
        <v/>
      </c>
      <c r="AG16" s="120" t="str">
        <f t="shared" si="21"/>
        <v/>
      </c>
      <c r="AH16" s="120" t="str">
        <f t="shared" si="22"/>
        <v/>
      </c>
      <c r="AI16" s="122" t="str">
        <f t="shared" si="23"/>
        <v/>
      </c>
    </row>
    <row r="17" spans="1:35">
      <c r="A17" s="19" t="str">
        <f t="shared" si="3"/>
        <v/>
      </c>
      <c r="B17" s="19" t="str">
        <f>IF('附件一之1-開班數'!B17="","",'附件一之1-開班數'!B17)</f>
        <v/>
      </c>
      <c r="C17" s="121"/>
      <c r="D17" s="121"/>
      <c r="E17" s="26" t="str">
        <f>IF(B17="","",SUMIFS('附件一之2-參加學生名單'!$L$6:$L$19996,'附件一之2-參加學生名單'!$I$6:$I$19996,"*"&amp;B17&amp;"*"))</f>
        <v/>
      </c>
      <c r="F17" s="26" t="str">
        <f>IF(B17="","",SUMIFS('附件一之2-參加學生名單'!$M$6:$M$19996,'附件一之2-參加學生名單'!$I$6:$I$19996,"*"&amp;B17&amp;"*"))</f>
        <v/>
      </c>
      <c r="G17" s="26" t="str">
        <f>IF(B17="","",SUMIFS('附件一之2-參加學生名單'!$N$6:$N$19996,'附件一之2-參加學生名單'!$I$6:$I$19996,"*"&amp;B17&amp;"*"))</f>
        <v/>
      </c>
      <c r="H17" s="26" t="str">
        <f>IF(B17="","",SUMIFS('附件一之2-參加學生名單'!$O$6:$O$19996,'附件一之2-參加學生名單'!$I$6:$I$19996,"*"&amp;B17&amp;"*"))</f>
        <v/>
      </c>
      <c r="I17" s="26" t="str">
        <f>IF(B17="","",SUMIFS('附件一之2-參加學生名單'!$P$6:$P$19996,'附件一之2-參加學生名單'!$I$6:$I$19996,"*"&amp;B17&amp;"*"))</f>
        <v/>
      </c>
      <c r="J17" s="93" t="str">
        <f t="shared" si="4"/>
        <v/>
      </c>
      <c r="K17" s="121"/>
      <c r="L17" s="135" t="str">
        <f t="shared" si="5"/>
        <v/>
      </c>
      <c r="M17" s="121"/>
      <c r="N17" s="121"/>
      <c r="O17" s="119"/>
      <c r="P17" s="28" t="str">
        <f t="shared" si="6"/>
        <v/>
      </c>
      <c r="Q17" s="28" t="str">
        <f t="shared" si="7"/>
        <v/>
      </c>
      <c r="R17" s="28" t="str">
        <f t="shared" si="8"/>
        <v/>
      </c>
      <c r="S17" s="131" t="str">
        <f t="shared" si="9"/>
        <v/>
      </c>
      <c r="T17" s="131" t="str">
        <f t="shared" si="10"/>
        <v/>
      </c>
      <c r="U17" s="127" t="str">
        <f t="shared" si="11"/>
        <v/>
      </c>
      <c r="V17" s="127" t="str">
        <f t="shared" si="12"/>
        <v/>
      </c>
      <c r="W17" s="127" t="str">
        <f t="shared" si="13"/>
        <v/>
      </c>
      <c r="X17" s="128" t="str">
        <f t="shared" si="14"/>
        <v/>
      </c>
      <c r="Y17" s="137" t="str">
        <f t="shared" si="15"/>
        <v/>
      </c>
      <c r="Z17" s="129" t="str">
        <f t="shared" si="16"/>
        <v/>
      </c>
      <c r="AA17" s="122" t="str">
        <f t="shared" si="17"/>
        <v/>
      </c>
      <c r="AB17" s="122" t="str">
        <f t="shared" si="18"/>
        <v/>
      </c>
      <c r="AC17" s="122" t="str">
        <f t="shared" si="19"/>
        <v/>
      </c>
      <c r="AD17" s="132"/>
      <c r="AE17" s="132"/>
      <c r="AF17" s="122" t="str">
        <f t="shared" si="20"/>
        <v/>
      </c>
      <c r="AG17" s="120" t="str">
        <f t="shared" si="21"/>
        <v/>
      </c>
      <c r="AH17" s="120" t="str">
        <f t="shared" si="22"/>
        <v/>
      </c>
      <c r="AI17" s="122" t="str">
        <f t="shared" si="23"/>
        <v/>
      </c>
    </row>
    <row r="18" spans="1:35">
      <c r="A18" s="19" t="str">
        <f t="shared" si="3"/>
        <v/>
      </c>
      <c r="B18" s="19" t="str">
        <f>IF('附件一之1-開班數'!B18="","",'附件一之1-開班數'!B18)</f>
        <v/>
      </c>
      <c r="C18" s="121"/>
      <c r="D18" s="121"/>
      <c r="E18" s="26" t="str">
        <f>IF(B18="","",SUMIFS('附件一之2-參加學生名單'!$L$6:$L$19996,'附件一之2-參加學生名單'!$I$6:$I$19996,"*"&amp;B18&amp;"*"))</f>
        <v/>
      </c>
      <c r="F18" s="26" t="str">
        <f>IF(B18="","",SUMIFS('附件一之2-參加學生名單'!$M$6:$M$19996,'附件一之2-參加學生名單'!$I$6:$I$19996,"*"&amp;B18&amp;"*"))</f>
        <v/>
      </c>
      <c r="G18" s="26" t="str">
        <f>IF(B18="","",SUMIFS('附件一之2-參加學生名單'!$N$6:$N$19996,'附件一之2-參加學生名單'!$I$6:$I$19996,"*"&amp;B18&amp;"*"))</f>
        <v/>
      </c>
      <c r="H18" s="26" t="str">
        <f>IF(B18="","",SUMIFS('附件一之2-參加學生名單'!$O$6:$O$19996,'附件一之2-參加學生名單'!$I$6:$I$19996,"*"&amp;B18&amp;"*"))</f>
        <v/>
      </c>
      <c r="I18" s="26" t="str">
        <f>IF(B18="","",SUMIFS('附件一之2-參加學生名單'!$P$6:$P$19996,'附件一之2-參加學生名單'!$I$6:$I$19996,"*"&amp;B18&amp;"*"))</f>
        <v/>
      </c>
      <c r="J18" s="93" t="str">
        <f>IF(B18="","",SUM(E18:I18))</f>
        <v/>
      </c>
      <c r="K18" s="121"/>
      <c r="L18" s="135" t="str">
        <f t="shared" si="5"/>
        <v/>
      </c>
      <c r="M18" s="121"/>
      <c r="N18" s="121"/>
      <c r="O18" s="119"/>
      <c r="P18" s="28" t="str">
        <f t="shared" si="6"/>
        <v/>
      </c>
      <c r="Q18" s="28" t="str">
        <f t="shared" si="7"/>
        <v/>
      </c>
      <c r="R18" s="28" t="str">
        <f t="shared" si="8"/>
        <v/>
      </c>
      <c r="S18" s="131" t="str">
        <f t="shared" si="9"/>
        <v/>
      </c>
      <c r="T18" s="131" t="str">
        <f t="shared" si="10"/>
        <v/>
      </c>
      <c r="U18" s="127" t="str">
        <f t="shared" si="11"/>
        <v/>
      </c>
      <c r="V18" s="127" t="str">
        <f t="shared" si="12"/>
        <v/>
      </c>
      <c r="W18" s="127" t="str">
        <f t="shared" si="13"/>
        <v/>
      </c>
      <c r="X18" s="128" t="str">
        <f t="shared" si="14"/>
        <v/>
      </c>
      <c r="Y18" s="137" t="str">
        <f t="shared" si="15"/>
        <v/>
      </c>
      <c r="Z18" s="129" t="str">
        <f t="shared" si="16"/>
        <v/>
      </c>
      <c r="AA18" s="122" t="str">
        <f t="shared" si="17"/>
        <v/>
      </c>
      <c r="AB18" s="122" t="str">
        <f t="shared" si="18"/>
        <v/>
      </c>
      <c r="AC18" s="122" t="str">
        <f t="shared" si="19"/>
        <v/>
      </c>
      <c r="AD18" s="132"/>
      <c r="AE18" s="132"/>
      <c r="AF18" s="122" t="str">
        <f t="shared" si="20"/>
        <v/>
      </c>
      <c r="AG18" s="120" t="str">
        <f t="shared" si="21"/>
        <v/>
      </c>
      <c r="AH18" s="120" t="str">
        <f t="shared" si="22"/>
        <v/>
      </c>
      <c r="AI18" s="122" t="str">
        <f t="shared" si="23"/>
        <v/>
      </c>
    </row>
    <row r="19" spans="1:35">
      <c r="A19" s="19" t="str">
        <f t="shared" si="3"/>
        <v/>
      </c>
      <c r="B19" s="19" t="str">
        <f>IF('附件一之1-開班數'!B19="","",'附件一之1-開班數'!B19)</f>
        <v/>
      </c>
      <c r="C19" s="121"/>
      <c r="D19" s="121"/>
      <c r="E19" s="26" t="str">
        <f>IF(B19="","",SUMIFS('附件一之2-參加學生名單'!$L$6:$L$19996,'附件一之2-參加學生名單'!$I$6:$I$19996,"*"&amp;B19&amp;"*"))</f>
        <v/>
      </c>
      <c r="F19" s="26" t="str">
        <f>IF(B19="","",SUMIFS('附件一之2-參加學生名單'!$M$6:$M$19996,'附件一之2-參加學生名單'!$I$6:$I$19996,"*"&amp;B19&amp;"*"))</f>
        <v/>
      </c>
      <c r="G19" s="26" t="str">
        <f>IF(B19="","",SUMIFS('附件一之2-參加學生名單'!$N$6:$N$19996,'附件一之2-參加學生名單'!$I$6:$I$19996,"*"&amp;B19&amp;"*"))</f>
        <v/>
      </c>
      <c r="H19" s="26" t="str">
        <f>IF(B19="","",SUMIFS('附件一之2-參加學生名單'!$O$6:$O$19996,'附件一之2-參加學生名單'!$I$6:$I$19996,"*"&amp;B19&amp;"*"))</f>
        <v/>
      </c>
      <c r="I19" s="26" t="str">
        <f>IF(B19="","",SUMIFS('附件一之2-參加學生名單'!$P$6:$P$19996,'附件一之2-參加學生名單'!$I$6:$I$19996,"*"&amp;B19&amp;"*"))</f>
        <v/>
      </c>
      <c r="J19" s="93" t="str">
        <f t="shared" si="4"/>
        <v/>
      </c>
      <c r="K19" s="121"/>
      <c r="L19" s="135" t="str">
        <f t="shared" si="5"/>
        <v/>
      </c>
      <c r="M19" s="121"/>
      <c r="N19" s="121"/>
      <c r="O19" s="119"/>
      <c r="P19" s="28" t="str">
        <f t="shared" si="6"/>
        <v/>
      </c>
      <c r="Q19" s="28" t="str">
        <f t="shared" si="7"/>
        <v/>
      </c>
      <c r="R19" s="28" t="str">
        <f t="shared" si="8"/>
        <v/>
      </c>
      <c r="S19" s="131" t="str">
        <f t="shared" si="9"/>
        <v/>
      </c>
      <c r="T19" s="131" t="str">
        <f t="shared" si="10"/>
        <v/>
      </c>
      <c r="U19" s="127" t="str">
        <f t="shared" si="11"/>
        <v/>
      </c>
      <c r="V19" s="127" t="str">
        <f t="shared" si="12"/>
        <v/>
      </c>
      <c r="W19" s="127" t="str">
        <f t="shared" si="13"/>
        <v/>
      </c>
      <c r="X19" s="128" t="str">
        <f t="shared" si="14"/>
        <v/>
      </c>
      <c r="Y19" s="137" t="str">
        <f t="shared" si="15"/>
        <v/>
      </c>
      <c r="Z19" s="129" t="str">
        <f t="shared" si="16"/>
        <v/>
      </c>
      <c r="AA19" s="122" t="str">
        <f t="shared" si="17"/>
        <v/>
      </c>
      <c r="AB19" s="122" t="str">
        <f t="shared" si="18"/>
        <v/>
      </c>
      <c r="AC19" s="122" t="str">
        <f t="shared" si="19"/>
        <v/>
      </c>
      <c r="AD19" s="132"/>
      <c r="AE19" s="132"/>
      <c r="AF19" s="122" t="str">
        <f t="shared" si="20"/>
        <v/>
      </c>
      <c r="AG19" s="120" t="str">
        <f t="shared" si="21"/>
        <v/>
      </c>
      <c r="AH19" s="120" t="str">
        <f t="shared" si="22"/>
        <v/>
      </c>
      <c r="AI19" s="122" t="str">
        <f t="shared" si="23"/>
        <v/>
      </c>
    </row>
    <row r="20" spans="1:35">
      <c r="A20" s="19" t="str">
        <f t="shared" si="3"/>
        <v/>
      </c>
      <c r="B20" s="19" t="str">
        <f>IF('附件一之1-開班數'!B20="","",'附件一之1-開班數'!B20)</f>
        <v/>
      </c>
      <c r="C20" s="121"/>
      <c r="D20" s="121"/>
      <c r="E20" s="26" t="str">
        <f>IF(B20="","",SUMIFS('附件一之2-參加學生名單'!$L$6:$L$19996,'附件一之2-參加學生名單'!$I$6:$I$19996,"*"&amp;B20&amp;"*"))</f>
        <v/>
      </c>
      <c r="F20" s="26" t="str">
        <f>IF(B20="","",SUMIFS('附件一之2-參加學生名單'!$M$6:$M$19996,'附件一之2-參加學生名單'!$I$6:$I$19996,"*"&amp;B20&amp;"*"))</f>
        <v/>
      </c>
      <c r="G20" s="26" t="str">
        <f>IF(B20="","",SUMIFS('附件一之2-參加學生名單'!$N$6:$N$19996,'附件一之2-參加學生名單'!$I$6:$I$19996,"*"&amp;B20&amp;"*"))</f>
        <v/>
      </c>
      <c r="H20" s="26" t="str">
        <f>IF(B20="","",SUMIFS('附件一之2-參加學生名單'!$O$6:$O$19996,'附件一之2-參加學生名單'!$I$6:$I$19996,"*"&amp;B20&amp;"*"))</f>
        <v/>
      </c>
      <c r="I20" s="26" t="str">
        <f>IF(B20="","",SUMIFS('附件一之2-參加學生名單'!$P$6:$P$19996,'附件一之2-參加學生名單'!$I$6:$I$19996,"*"&amp;B20&amp;"*"))</f>
        <v/>
      </c>
      <c r="J20" s="93" t="str">
        <f t="shared" si="4"/>
        <v/>
      </c>
      <c r="K20" s="121"/>
      <c r="L20" s="135" t="str">
        <f t="shared" si="5"/>
        <v/>
      </c>
      <c r="M20" s="121"/>
      <c r="N20" s="121"/>
      <c r="O20" s="119"/>
      <c r="P20" s="28" t="str">
        <f t="shared" si="6"/>
        <v/>
      </c>
      <c r="Q20" s="28" t="str">
        <f t="shared" si="7"/>
        <v/>
      </c>
      <c r="R20" s="28" t="str">
        <f t="shared" si="8"/>
        <v/>
      </c>
      <c r="S20" s="131" t="str">
        <f t="shared" si="9"/>
        <v/>
      </c>
      <c r="T20" s="131" t="str">
        <f t="shared" si="10"/>
        <v/>
      </c>
      <c r="U20" s="127" t="str">
        <f t="shared" si="11"/>
        <v/>
      </c>
      <c r="V20" s="127" t="str">
        <f t="shared" si="12"/>
        <v/>
      </c>
      <c r="W20" s="127" t="str">
        <f t="shared" si="13"/>
        <v/>
      </c>
      <c r="X20" s="128" t="str">
        <f t="shared" si="14"/>
        <v/>
      </c>
      <c r="Y20" s="137" t="str">
        <f t="shared" si="15"/>
        <v/>
      </c>
      <c r="Z20" s="129" t="str">
        <f t="shared" si="16"/>
        <v/>
      </c>
      <c r="AA20" s="122" t="str">
        <f t="shared" si="17"/>
        <v/>
      </c>
      <c r="AB20" s="122" t="str">
        <f t="shared" si="18"/>
        <v/>
      </c>
      <c r="AC20" s="122" t="str">
        <f t="shared" si="19"/>
        <v/>
      </c>
      <c r="AD20" s="132"/>
      <c r="AE20" s="132"/>
      <c r="AF20" s="122" t="str">
        <f t="shared" si="20"/>
        <v/>
      </c>
      <c r="AG20" s="120" t="str">
        <f t="shared" si="21"/>
        <v/>
      </c>
      <c r="AH20" s="120" t="str">
        <f t="shared" si="22"/>
        <v/>
      </c>
      <c r="AI20" s="122" t="str">
        <f t="shared" si="23"/>
        <v/>
      </c>
    </row>
    <row r="21" spans="1:35">
      <c r="A21" s="19" t="str">
        <f t="shared" si="3"/>
        <v/>
      </c>
      <c r="B21" s="19" t="str">
        <f>IF('附件一之1-開班數'!B21="","",'附件一之1-開班數'!B21)</f>
        <v/>
      </c>
      <c r="C21" s="121"/>
      <c r="D21" s="121"/>
      <c r="E21" s="26" t="str">
        <f>IF(B21="","",SUMIFS('附件一之2-參加學生名單'!$L$6:$L$19996,'附件一之2-參加學生名單'!$I$6:$I$19996,"*"&amp;B21&amp;"*"))</f>
        <v/>
      </c>
      <c r="F21" s="26" t="str">
        <f>IF(B21="","",SUMIFS('附件一之2-參加學生名單'!$M$6:$M$19996,'附件一之2-參加學生名單'!$I$6:$I$19996,"*"&amp;B21&amp;"*"))</f>
        <v/>
      </c>
      <c r="G21" s="26" t="str">
        <f>IF(B21="","",SUMIFS('附件一之2-參加學生名單'!$N$6:$N$19996,'附件一之2-參加學生名單'!$I$6:$I$19996,"*"&amp;B21&amp;"*"))</f>
        <v/>
      </c>
      <c r="H21" s="26" t="str">
        <f>IF(B21="","",SUMIFS('附件一之2-參加學生名單'!$O$6:$O$19996,'附件一之2-參加學生名單'!$I$6:$I$19996,"*"&amp;B21&amp;"*"))</f>
        <v/>
      </c>
      <c r="I21" s="26" t="str">
        <f>IF(B21="","",SUMIFS('附件一之2-參加學生名單'!$P$6:$P$19996,'附件一之2-參加學生名單'!$I$6:$I$19996,"*"&amp;B21&amp;"*"))</f>
        <v/>
      </c>
      <c r="J21" s="93" t="str">
        <f t="shared" si="4"/>
        <v/>
      </c>
      <c r="K21" s="121"/>
      <c r="L21" s="135" t="str">
        <f t="shared" si="5"/>
        <v/>
      </c>
      <c r="M21" s="121"/>
      <c r="N21" s="121"/>
      <c r="O21" s="119"/>
      <c r="P21" s="28" t="str">
        <f t="shared" si="6"/>
        <v/>
      </c>
      <c r="Q21" s="28" t="str">
        <f t="shared" si="7"/>
        <v/>
      </c>
      <c r="R21" s="28" t="str">
        <f t="shared" si="8"/>
        <v/>
      </c>
      <c r="S21" s="131" t="str">
        <f t="shared" si="9"/>
        <v/>
      </c>
      <c r="T21" s="131" t="str">
        <f t="shared" si="10"/>
        <v/>
      </c>
      <c r="U21" s="127" t="str">
        <f t="shared" si="11"/>
        <v/>
      </c>
      <c r="V21" s="127" t="str">
        <f t="shared" si="12"/>
        <v/>
      </c>
      <c r="W21" s="127" t="str">
        <f t="shared" si="13"/>
        <v/>
      </c>
      <c r="X21" s="128" t="str">
        <f t="shared" si="14"/>
        <v/>
      </c>
      <c r="Y21" s="137" t="str">
        <f t="shared" si="15"/>
        <v/>
      </c>
      <c r="Z21" s="129" t="str">
        <f t="shared" si="16"/>
        <v/>
      </c>
      <c r="AA21" s="122" t="str">
        <f t="shared" si="17"/>
        <v/>
      </c>
      <c r="AB21" s="122" t="str">
        <f t="shared" si="18"/>
        <v/>
      </c>
      <c r="AC21" s="122" t="str">
        <f t="shared" si="19"/>
        <v/>
      </c>
      <c r="AD21" s="132"/>
      <c r="AE21" s="132"/>
      <c r="AF21" s="122" t="str">
        <f t="shared" si="20"/>
        <v/>
      </c>
      <c r="AG21" s="120" t="str">
        <f t="shared" si="21"/>
        <v/>
      </c>
      <c r="AH21" s="120" t="str">
        <f t="shared" si="22"/>
        <v/>
      </c>
      <c r="AI21" s="122" t="str">
        <f t="shared" si="23"/>
        <v/>
      </c>
    </row>
    <row r="22" spans="1:35">
      <c r="A22" s="19" t="str">
        <f t="shared" si="3"/>
        <v/>
      </c>
      <c r="B22" s="19" t="str">
        <f>IF('附件一之1-開班數'!B22="","",'附件一之1-開班數'!B22)</f>
        <v/>
      </c>
      <c r="C22" s="121"/>
      <c r="D22" s="121"/>
      <c r="E22" s="26" t="str">
        <f>IF(B22="","",SUMIFS('附件一之2-參加學生名單'!$L$6:$L$19996,'附件一之2-參加學生名單'!$I$6:$I$19996,"*"&amp;B22&amp;"*"))</f>
        <v/>
      </c>
      <c r="F22" s="26" t="str">
        <f>IF(B22="","",SUMIFS('附件一之2-參加學生名單'!$M$6:$M$19996,'附件一之2-參加學生名單'!$I$6:$I$19996,"*"&amp;B22&amp;"*"))</f>
        <v/>
      </c>
      <c r="G22" s="26" t="str">
        <f>IF(B22="","",SUMIFS('附件一之2-參加學生名單'!$N$6:$N$19996,'附件一之2-參加學生名單'!$I$6:$I$19996,"*"&amp;B22&amp;"*"))</f>
        <v/>
      </c>
      <c r="H22" s="26" t="str">
        <f>IF(B22="","",SUMIFS('附件一之2-參加學生名單'!$O$6:$O$19996,'附件一之2-參加學生名單'!$I$6:$I$19996,"*"&amp;B22&amp;"*"))</f>
        <v/>
      </c>
      <c r="I22" s="26" t="str">
        <f>IF(B22="","",SUMIFS('附件一之2-參加學生名單'!$P$6:$P$19996,'附件一之2-參加學生名單'!$I$6:$I$19996,"*"&amp;B22&amp;"*"))</f>
        <v/>
      </c>
      <c r="J22" s="93" t="str">
        <f t="shared" si="4"/>
        <v/>
      </c>
      <c r="K22" s="121"/>
      <c r="L22" s="135" t="str">
        <f t="shared" si="5"/>
        <v/>
      </c>
      <c r="M22" s="121"/>
      <c r="N22" s="121"/>
      <c r="O22" s="119"/>
      <c r="P22" s="28" t="str">
        <f t="shared" si="6"/>
        <v/>
      </c>
      <c r="Q22" s="28" t="str">
        <f t="shared" si="7"/>
        <v/>
      </c>
      <c r="R22" s="28" t="str">
        <f t="shared" si="8"/>
        <v/>
      </c>
      <c r="S22" s="131" t="str">
        <f t="shared" si="9"/>
        <v/>
      </c>
      <c r="T22" s="131" t="str">
        <f t="shared" si="10"/>
        <v/>
      </c>
      <c r="U22" s="127" t="str">
        <f t="shared" si="11"/>
        <v/>
      </c>
      <c r="V22" s="127" t="str">
        <f t="shared" si="12"/>
        <v/>
      </c>
      <c r="W22" s="127" t="str">
        <f t="shared" si="13"/>
        <v/>
      </c>
      <c r="X22" s="128" t="str">
        <f t="shared" si="14"/>
        <v/>
      </c>
      <c r="Y22" s="137" t="str">
        <f t="shared" si="15"/>
        <v/>
      </c>
      <c r="Z22" s="129" t="str">
        <f t="shared" si="16"/>
        <v/>
      </c>
      <c r="AA22" s="122" t="str">
        <f t="shared" si="17"/>
        <v/>
      </c>
      <c r="AB22" s="122" t="str">
        <f t="shared" si="18"/>
        <v/>
      </c>
      <c r="AC22" s="122" t="str">
        <f t="shared" si="19"/>
        <v/>
      </c>
      <c r="AD22" s="132"/>
      <c r="AE22" s="132"/>
      <c r="AF22" s="122" t="str">
        <f t="shared" si="20"/>
        <v/>
      </c>
      <c r="AG22" s="120" t="str">
        <f t="shared" si="21"/>
        <v/>
      </c>
      <c r="AH22" s="120" t="str">
        <f t="shared" si="22"/>
        <v/>
      </c>
      <c r="AI22" s="122" t="str">
        <f t="shared" si="23"/>
        <v/>
      </c>
    </row>
    <row r="23" spans="1:35">
      <c r="A23" s="19" t="str">
        <f t="shared" si="3"/>
        <v/>
      </c>
      <c r="B23" s="19" t="str">
        <f>IF('附件一之1-開班數'!B23="","",'附件一之1-開班數'!B23)</f>
        <v/>
      </c>
      <c r="C23" s="121"/>
      <c r="D23" s="121"/>
      <c r="E23" s="26" t="str">
        <f>IF(B23="","",SUMIFS('附件一之2-參加學生名單'!$L$6:$L$19996,'附件一之2-參加學生名單'!$I$6:$I$19996,"*"&amp;B23&amp;"*"))</f>
        <v/>
      </c>
      <c r="F23" s="26" t="str">
        <f>IF(B23="","",SUMIFS('附件一之2-參加學生名單'!$M$6:$M$19996,'附件一之2-參加學生名單'!$I$6:$I$19996,"*"&amp;B23&amp;"*"))</f>
        <v/>
      </c>
      <c r="G23" s="26" t="str">
        <f>IF(B23="","",SUMIFS('附件一之2-參加學生名單'!$N$6:$N$19996,'附件一之2-參加學生名單'!$I$6:$I$19996,"*"&amp;B23&amp;"*"))</f>
        <v/>
      </c>
      <c r="H23" s="26" t="str">
        <f>IF(B23="","",SUMIFS('附件一之2-參加學生名單'!$O$6:$O$19996,'附件一之2-參加學生名單'!$I$6:$I$19996,"*"&amp;B23&amp;"*"))</f>
        <v/>
      </c>
      <c r="I23" s="26" t="str">
        <f>IF(B23="","",SUMIFS('附件一之2-參加學生名單'!$P$6:$P$19996,'附件一之2-參加學生名單'!$I$6:$I$19996,"*"&amp;B23&amp;"*"))</f>
        <v/>
      </c>
      <c r="J23" s="93" t="str">
        <f t="shared" si="4"/>
        <v/>
      </c>
      <c r="K23" s="121"/>
      <c r="L23" s="135" t="str">
        <f t="shared" si="5"/>
        <v/>
      </c>
      <c r="M23" s="121"/>
      <c r="N23" s="121"/>
      <c r="O23" s="119"/>
      <c r="P23" s="28" t="str">
        <f t="shared" si="6"/>
        <v/>
      </c>
      <c r="Q23" s="28" t="str">
        <f t="shared" si="7"/>
        <v/>
      </c>
      <c r="R23" s="28" t="str">
        <f t="shared" si="8"/>
        <v/>
      </c>
      <c r="S23" s="131" t="str">
        <f t="shared" si="9"/>
        <v/>
      </c>
      <c r="T23" s="131" t="str">
        <f t="shared" si="10"/>
        <v/>
      </c>
      <c r="U23" s="127" t="str">
        <f t="shared" si="11"/>
        <v/>
      </c>
      <c r="V23" s="127" t="str">
        <f t="shared" si="12"/>
        <v/>
      </c>
      <c r="W23" s="127" t="str">
        <f t="shared" si="13"/>
        <v/>
      </c>
      <c r="X23" s="128" t="str">
        <f t="shared" si="14"/>
        <v/>
      </c>
      <c r="Y23" s="137" t="str">
        <f t="shared" si="15"/>
        <v/>
      </c>
      <c r="Z23" s="129" t="str">
        <f t="shared" si="16"/>
        <v/>
      </c>
      <c r="AA23" s="122" t="str">
        <f t="shared" si="17"/>
        <v/>
      </c>
      <c r="AB23" s="122" t="str">
        <f t="shared" si="18"/>
        <v/>
      </c>
      <c r="AC23" s="122" t="str">
        <f t="shared" si="19"/>
        <v/>
      </c>
      <c r="AD23" s="132"/>
      <c r="AE23" s="132"/>
      <c r="AF23" s="122" t="str">
        <f t="shared" si="20"/>
        <v/>
      </c>
      <c r="AG23" s="120" t="str">
        <f t="shared" si="21"/>
        <v/>
      </c>
      <c r="AH23" s="120" t="str">
        <f t="shared" si="22"/>
        <v/>
      </c>
      <c r="AI23" s="122" t="str">
        <f t="shared" si="23"/>
        <v/>
      </c>
    </row>
    <row r="24" spans="1:35">
      <c r="A24" s="19" t="str">
        <f t="shared" si="3"/>
        <v/>
      </c>
      <c r="B24" s="19" t="str">
        <f>IF('附件一之1-開班數'!B24="","",'附件一之1-開班數'!B24)</f>
        <v/>
      </c>
      <c r="C24" s="121"/>
      <c r="D24" s="121"/>
      <c r="E24" s="26" t="str">
        <f>IF(B24="","",SUMIFS('附件一之2-參加學生名單'!$L$6:$L$19996,'附件一之2-參加學生名單'!$I$6:$I$19996,"*"&amp;B24&amp;"*"))</f>
        <v/>
      </c>
      <c r="F24" s="26" t="str">
        <f>IF(B24="","",SUMIFS('附件一之2-參加學生名單'!$M$6:$M$19996,'附件一之2-參加學生名單'!$I$6:$I$19996,"*"&amp;B24&amp;"*"))</f>
        <v/>
      </c>
      <c r="G24" s="26" t="str">
        <f>IF(B24="","",SUMIFS('附件一之2-參加學生名單'!$N$6:$N$19996,'附件一之2-參加學生名單'!$I$6:$I$19996,"*"&amp;B24&amp;"*"))</f>
        <v/>
      </c>
      <c r="H24" s="26" t="str">
        <f>IF(B24="","",SUMIFS('附件一之2-參加學生名單'!$O$6:$O$19996,'附件一之2-參加學生名單'!$I$6:$I$19996,"*"&amp;B24&amp;"*"))</f>
        <v/>
      </c>
      <c r="I24" s="26" t="str">
        <f>IF(B24="","",SUMIFS('附件一之2-參加學生名單'!$P$6:$P$19996,'附件一之2-參加學生名單'!$I$6:$I$19996,"*"&amp;B24&amp;"*"))</f>
        <v/>
      </c>
      <c r="J24" s="93" t="str">
        <f t="shared" si="4"/>
        <v/>
      </c>
      <c r="K24" s="121"/>
      <c r="L24" s="135" t="str">
        <f t="shared" si="5"/>
        <v/>
      </c>
      <c r="M24" s="121"/>
      <c r="N24" s="121"/>
      <c r="O24" s="119"/>
      <c r="P24" s="28" t="str">
        <f t="shared" si="6"/>
        <v/>
      </c>
      <c r="Q24" s="28" t="str">
        <f t="shared" si="7"/>
        <v/>
      </c>
      <c r="R24" s="28" t="str">
        <f t="shared" si="8"/>
        <v/>
      </c>
      <c r="S24" s="131" t="str">
        <f t="shared" si="9"/>
        <v/>
      </c>
      <c r="T24" s="131" t="str">
        <f t="shared" si="10"/>
        <v/>
      </c>
      <c r="U24" s="127" t="str">
        <f t="shared" si="11"/>
        <v/>
      </c>
      <c r="V24" s="127" t="str">
        <f t="shared" si="12"/>
        <v/>
      </c>
      <c r="W24" s="127" t="str">
        <f t="shared" si="13"/>
        <v/>
      </c>
      <c r="X24" s="128" t="str">
        <f t="shared" si="14"/>
        <v/>
      </c>
      <c r="Y24" s="137" t="str">
        <f t="shared" si="15"/>
        <v/>
      </c>
      <c r="Z24" s="129" t="str">
        <f t="shared" si="16"/>
        <v/>
      </c>
      <c r="AA24" s="122" t="str">
        <f t="shared" si="17"/>
        <v/>
      </c>
      <c r="AB24" s="122" t="str">
        <f t="shared" si="18"/>
        <v/>
      </c>
      <c r="AC24" s="122" t="str">
        <f t="shared" si="19"/>
        <v/>
      </c>
      <c r="AD24" s="132"/>
      <c r="AE24" s="132"/>
      <c r="AF24" s="122" t="str">
        <f t="shared" si="20"/>
        <v/>
      </c>
      <c r="AG24" s="120" t="str">
        <f t="shared" si="21"/>
        <v/>
      </c>
      <c r="AH24" s="120" t="str">
        <f t="shared" si="22"/>
        <v/>
      </c>
      <c r="AI24" s="122" t="str">
        <f t="shared" si="23"/>
        <v/>
      </c>
    </row>
    <row r="25" spans="1:35">
      <c r="A25" s="19" t="str">
        <f t="shared" si="3"/>
        <v/>
      </c>
      <c r="B25" s="19" t="str">
        <f>IF('附件一之1-開班數'!B25="","",'附件一之1-開班數'!B25)</f>
        <v/>
      </c>
      <c r="C25" s="121"/>
      <c r="D25" s="121"/>
      <c r="E25" s="26" t="str">
        <f>IF(B25="","",SUMIFS('附件一之2-參加學生名單'!$L$6:$L$19996,'附件一之2-參加學生名單'!$I$6:$I$19996,"*"&amp;B25&amp;"*"))</f>
        <v/>
      </c>
      <c r="F25" s="26" t="str">
        <f>IF(B25="","",SUMIFS('附件一之2-參加學生名單'!$M$6:$M$19996,'附件一之2-參加學生名單'!$I$6:$I$19996,"*"&amp;B25&amp;"*"))</f>
        <v/>
      </c>
      <c r="G25" s="26" t="str">
        <f>IF(B25="","",SUMIFS('附件一之2-參加學生名單'!$N$6:$N$19996,'附件一之2-參加學生名單'!$I$6:$I$19996,"*"&amp;B25&amp;"*"))</f>
        <v/>
      </c>
      <c r="H25" s="26" t="str">
        <f>IF(B25="","",SUMIFS('附件一之2-參加學生名單'!$O$6:$O$19996,'附件一之2-參加學生名單'!$I$6:$I$19996,"*"&amp;B25&amp;"*"))</f>
        <v/>
      </c>
      <c r="I25" s="26" t="str">
        <f>IF(B25="","",SUMIFS('附件一之2-參加學生名單'!$P$6:$P$19996,'附件一之2-參加學生名單'!$I$6:$I$19996,"*"&amp;B25&amp;"*"))</f>
        <v/>
      </c>
      <c r="J25" s="93" t="str">
        <f t="shared" si="4"/>
        <v/>
      </c>
      <c r="K25" s="121"/>
      <c r="L25" s="135" t="str">
        <f t="shared" si="5"/>
        <v/>
      </c>
      <c r="M25" s="121"/>
      <c r="N25" s="121"/>
      <c r="O25" s="119"/>
      <c r="P25" s="28" t="str">
        <f t="shared" si="6"/>
        <v/>
      </c>
      <c r="Q25" s="28" t="str">
        <f t="shared" si="7"/>
        <v/>
      </c>
      <c r="R25" s="28" t="str">
        <f t="shared" si="8"/>
        <v/>
      </c>
      <c r="S25" s="131" t="str">
        <f t="shared" si="9"/>
        <v/>
      </c>
      <c r="T25" s="131" t="str">
        <f t="shared" si="10"/>
        <v/>
      </c>
      <c r="U25" s="127" t="str">
        <f t="shared" si="11"/>
        <v/>
      </c>
      <c r="V25" s="127" t="str">
        <f t="shared" si="12"/>
        <v/>
      </c>
      <c r="W25" s="127" t="str">
        <f t="shared" si="13"/>
        <v/>
      </c>
      <c r="X25" s="128" t="str">
        <f t="shared" si="14"/>
        <v/>
      </c>
      <c r="Y25" s="137" t="str">
        <f t="shared" si="15"/>
        <v/>
      </c>
      <c r="Z25" s="129" t="str">
        <f t="shared" si="16"/>
        <v/>
      </c>
      <c r="AA25" s="122" t="str">
        <f t="shared" si="17"/>
        <v/>
      </c>
      <c r="AB25" s="122" t="str">
        <f t="shared" si="18"/>
        <v/>
      </c>
      <c r="AC25" s="122" t="str">
        <f t="shared" si="19"/>
        <v/>
      </c>
      <c r="AD25" s="132"/>
      <c r="AE25" s="132"/>
      <c r="AF25" s="122" t="str">
        <f t="shared" si="20"/>
        <v/>
      </c>
      <c r="AG25" s="120" t="str">
        <f t="shared" si="21"/>
        <v/>
      </c>
      <c r="AH25" s="120" t="str">
        <f t="shared" si="22"/>
        <v/>
      </c>
      <c r="AI25" s="122" t="str">
        <f t="shared" si="23"/>
        <v/>
      </c>
    </row>
    <row r="26" spans="1:35">
      <c r="A26" s="19" t="str">
        <f t="shared" si="3"/>
        <v/>
      </c>
      <c r="B26" s="19" t="str">
        <f>IF('附件一之1-開班數'!B26="","",'附件一之1-開班數'!B26)</f>
        <v/>
      </c>
      <c r="C26" s="121"/>
      <c r="D26" s="121"/>
      <c r="E26" s="26" t="str">
        <f>IF(B26="","",SUMIFS('附件一之2-參加學生名單'!$L$6:$L$19996,'附件一之2-參加學生名單'!$I$6:$I$19996,"*"&amp;B26&amp;"*"))</f>
        <v/>
      </c>
      <c r="F26" s="26" t="str">
        <f>IF(B26="","",SUMIFS('附件一之2-參加學生名單'!$M$6:$M$19996,'附件一之2-參加學生名單'!$I$6:$I$19996,"*"&amp;B26&amp;"*"))</f>
        <v/>
      </c>
      <c r="G26" s="26" t="str">
        <f>IF(B26="","",SUMIFS('附件一之2-參加學生名單'!$N$6:$N$19996,'附件一之2-參加學生名單'!$I$6:$I$19996,"*"&amp;B26&amp;"*"))</f>
        <v/>
      </c>
      <c r="H26" s="26" t="str">
        <f>IF(B26="","",SUMIFS('附件一之2-參加學生名單'!$O$6:$O$19996,'附件一之2-參加學生名單'!$I$6:$I$19996,"*"&amp;B26&amp;"*"))</f>
        <v/>
      </c>
      <c r="I26" s="26" t="str">
        <f>IF(B26="","",SUMIFS('附件一之2-參加學生名單'!$P$6:$P$19996,'附件一之2-參加學生名單'!$I$6:$I$19996,"*"&amp;B26&amp;"*"))</f>
        <v/>
      </c>
      <c r="J26" s="93" t="str">
        <f t="shared" si="4"/>
        <v/>
      </c>
      <c r="K26" s="121"/>
      <c r="L26" s="135" t="str">
        <f t="shared" si="5"/>
        <v/>
      </c>
      <c r="M26" s="121"/>
      <c r="N26" s="121"/>
      <c r="O26" s="119"/>
      <c r="P26" s="28" t="str">
        <f t="shared" si="6"/>
        <v/>
      </c>
      <c r="Q26" s="28" t="str">
        <f t="shared" si="7"/>
        <v/>
      </c>
      <c r="R26" s="28" t="str">
        <f t="shared" si="8"/>
        <v/>
      </c>
      <c r="S26" s="131" t="str">
        <f t="shared" si="9"/>
        <v/>
      </c>
      <c r="T26" s="131" t="str">
        <f t="shared" si="10"/>
        <v/>
      </c>
      <c r="U26" s="127" t="str">
        <f t="shared" si="11"/>
        <v/>
      </c>
      <c r="V26" s="127" t="str">
        <f t="shared" si="12"/>
        <v/>
      </c>
      <c r="W26" s="127" t="str">
        <f t="shared" si="13"/>
        <v/>
      </c>
      <c r="X26" s="128" t="str">
        <f t="shared" si="14"/>
        <v/>
      </c>
      <c r="Y26" s="137" t="str">
        <f t="shared" si="15"/>
        <v/>
      </c>
      <c r="Z26" s="129" t="str">
        <f t="shared" si="16"/>
        <v/>
      </c>
      <c r="AA26" s="122" t="str">
        <f t="shared" si="17"/>
        <v/>
      </c>
      <c r="AB26" s="122" t="str">
        <f t="shared" si="18"/>
        <v/>
      </c>
      <c r="AC26" s="122" t="str">
        <f t="shared" si="19"/>
        <v/>
      </c>
      <c r="AD26" s="132"/>
      <c r="AE26" s="132"/>
      <c r="AF26" s="122" t="str">
        <f t="shared" si="20"/>
        <v/>
      </c>
      <c r="AG26" s="120" t="str">
        <f t="shared" si="21"/>
        <v/>
      </c>
      <c r="AH26" s="120" t="str">
        <f t="shared" si="22"/>
        <v/>
      </c>
      <c r="AI26" s="122" t="str">
        <f t="shared" si="23"/>
        <v/>
      </c>
    </row>
    <row r="27" spans="1:35">
      <c r="A27" s="19" t="str">
        <f t="shared" si="3"/>
        <v/>
      </c>
      <c r="B27" s="19" t="str">
        <f>IF('附件一之1-開班數'!B27="","",'附件一之1-開班數'!B27)</f>
        <v/>
      </c>
      <c r="C27" s="121"/>
      <c r="D27" s="15"/>
      <c r="E27" s="26" t="str">
        <f>IF(B27="","",SUMIFS('附件一之2-參加學生名單'!$L$6:$L$19996,'附件一之2-參加學生名單'!$I$6:$I$19996,"*"&amp;B27&amp;"*"))</f>
        <v/>
      </c>
      <c r="F27" s="26" t="str">
        <f>IF(B27="","",SUMIFS('附件一之2-參加學生名單'!$M$6:$M$19996,'附件一之2-參加學生名單'!$I$6:$I$19996,"*"&amp;B27&amp;"*"))</f>
        <v/>
      </c>
      <c r="G27" s="26" t="str">
        <f>IF(B27="","",SUMIFS('附件一之2-參加學生名單'!$N$6:$N$19996,'附件一之2-參加學生名單'!$I$6:$I$19996,"*"&amp;B27&amp;"*"))</f>
        <v/>
      </c>
      <c r="H27" s="26" t="str">
        <f>IF(B27="","",SUMIFS('附件一之2-參加學生名單'!$O$6:$O$19996,'附件一之2-參加學生名單'!$I$6:$I$19996,"*"&amp;B27&amp;"*"))</f>
        <v/>
      </c>
      <c r="I27" s="26" t="str">
        <f>IF(B27="","",SUMIFS('附件一之2-參加學生名單'!$P$6:$P$19996,'附件一之2-參加學生名單'!$I$6:$I$19996,"*"&amp;B27&amp;"*"))</f>
        <v/>
      </c>
      <c r="J27" s="93" t="str">
        <f t="shared" si="4"/>
        <v/>
      </c>
      <c r="K27" s="15"/>
      <c r="L27" s="135" t="str">
        <f t="shared" si="5"/>
        <v/>
      </c>
      <c r="M27" s="121"/>
      <c r="N27" s="121"/>
      <c r="O27" s="119"/>
      <c r="P27" s="28" t="str">
        <f t="shared" si="6"/>
        <v/>
      </c>
      <c r="Q27" s="28" t="str">
        <f t="shared" si="7"/>
        <v/>
      </c>
      <c r="R27" s="28" t="str">
        <f t="shared" si="8"/>
        <v/>
      </c>
      <c r="S27" s="131" t="str">
        <f t="shared" si="9"/>
        <v/>
      </c>
      <c r="T27" s="131" t="str">
        <f t="shared" si="10"/>
        <v/>
      </c>
      <c r="U27" s="127" t="str">
        <f t="shared" si="11"/>
        <v/>
      </c>
      <c r="V27" s="127" t="str">
        <f t="shared" si="12"/>
        <v/>
      </c>
      <c r="W27" s="127" t="str">
        <f t="shared" si="13"/>
        <v/>
      </c>
      <c r="X27" s="128" t="str">
        <f t="shared" si="14"/>
        <v/>
      </c>
      <c r="Y27" s="137" t="str">
        <f t="shared" si="15"/>
        <v/>
      </c>
      <c r="Z27" s="129" t="str">
        <f t="shared" si="16"/>
        <v/>
      </c>
      <c r="AA27" s="122" t="str">
        <f t="shared" si="17"/>
        <v/>
      </c>
      <c r="AB27" s="122" t="str">
        <f t="shared" si="18"/>
        <v/>
      </c>
      <c r="AC27" s="122" t="str">
        <f t="shared" si="19"/>
        <v/>
      </c>
      <c r="AD27" s="15"/>
      <c r="AE27" s="15"/>
      <c r="AF27" s="122" t="str">
        <f t="shared" si="20"/>
        <v/>
      </c>
      <c r="AG27" s="120" t="str">
        <f t="shared" si="21"/>
        <v/>
      </c>
      <c r="AH27" s="120" t="str">
        <f t="shared" si="22"/>
        <v/>
      </c>
      <c r="AI27" s="122" t="str">
        <f t="shared" si="23"/>
        <v/>
      </c>
    </row>
    <row r="28" spans="1:35">
      <c r="A28" s="19" t="str">
        <f t="shared" si="3"/>
        <v/>
      </c>
      <c r="B28" s="19" t="str">
        <f>IF('附件一之1-開班數'!B28="","",'附件一之1-開班數'!B28)</f>
        <v/>
      </c>
      <c r="C28" s="121"/>
      <c r="D28" s="15"/>
      <c r="E28" s="26" t="str">
        <f>IF(B28="","",SUMIFS('附件一之2-參加學生名單'!$L$6:$L$19996,'附件一之2-參加學生名單'!$I$6:$I$19996,"*"&amp;B28&amp;"*"))</f>
        <v/>
      </c>
      <c r="F28" s="26" t="str">
        <f>IF(B28="","",SUMIFS('附件一之2-參加學生名單'!$M$6:$M$19996,'附件一之2-參加學生名單'!$I$6:$I$19996,"*"&amp;B28&amp;"*"))</f>
        <v/>
      </c>
      <c r="G28" s="26" t="str">
        <f>IF(B28="","",SUMIFS('附件一之2-參加學生名單'!$N$6:$N$19996,'附件一之2-參加學生名單'!$I$6:$I$19996,"*"&amp;B28&amp;"*"))</f>
        <v/>
      </c>
      <c r="H28" s="26" t="str">
        <f>IF(B28="","",SUMIFS('附件一之2-參加學生名單'!$O$6:$O$19996,'附件一之2-參加學生名單'!$I$6:$I$19996,"*"&amp;B28&amp;"*"))</f>
        <v/>
      </c>
      <c r="I28" s="26" t="str">
        <f>IF(B28="","",SUMIFS('附件一之2-參加學生名單'!$P$6:$P$19996,'附件一之2-參加學生名單'!$I$6:$I$19996,"*"&amp;B28&amp;"*"))</f>
        <v/>
      </c>
      <c r="J28" s="93" t="str">
        <f t="shared" si="4"/>
        <v/>
      </c>
      <c r="K28" s="15"/>
      <c r="L28" s="135" t="str">
        <f t="shared" si="5"/>
        <v/>
      </c>
      <c r="M28" s="121"/>
      <c r="N28" s="121"/>
      <c r="O28" s="119"/>
      <c r="P28" s="28" t="str">
        <f t="shared" si="6"/>
        <v/>
      </c>
      <c r="Q28" s="28" t="str">
        <f t="shared" si="7"/>
        <v/>
      </c>
      <c r="R28" s="28" t="str">
        <f t="shared" si="8"/>
        <v/>
      </c>
      <c r="S28" s="131" t="str">
        <f t="shared" si="9"/>
        <v/>
      </c>
      <c r="T28" s="131" t="str">
        <f t="shared" si="10"/>
        <v/>
      </c>
      <c r="U28" s="127" t="str">
        <f t="shared" si="11"/>
        <v/>
      </c>
      <c r="V28" s="127" t="str">
        <f t="shared" si="12"/>
        <v/>
      </c>
      <c r="W28" s="127" t="str">
        <f t="shared" si="13"/>
        <v/>
      </c>
      <c r="X28" s="128" t="str">
        <f t="shared" si="14"/>
        <v/>
      </c>
      <c r="Y28" s="137" t="str">
        <f t="shared" si="15"/>
        <v/>
      </c>
      <c r="Z28" s="129" t="str">
        <f t="shared" si="16"/>
        <v/>
      </c>
      <c r="AA28" s="122" t="str">
        <f t="shared" si="17"/>
        <v/>
      </c>
      <c r="AB28" s="122" t="str">
        <f t="shared" si="18"/>
        <v/>
      </c>
      <c r="AC28" s="122" t="str">
        <f t="shared" si="19"/>
        <v/>
      </c>
      <c r="AD28" s="15"/>
      <c r="AE28" s="15"/>
      <c r="AF28" s="122" t="str">
        <f t="shared" si="20"/>
        <v/>
      </c>
      <c r="AG28" s="120" t="str">
        <f t="shared" si="21"/>
        <v/>
      </c>
      <c r="AH28" s="120" t="str">
        <f t="shared" si="22"/>
        <v/>
      </c>
      <c r="AI28" s="122" t="str">
        <f t="shared" si="23"/>
        <v/>
      </c>
    </row>
    <row r="29" spans="1:35">
      <c r="A29" s="19" t="str">
        <f t="shared" si="3"/>
        <v/>
      </c>
      <c r="B29" s="19" t="str">
        <f>IF('附件一之1-開班數'!B29="","",'附件一之1-開班數'!B29)</f>
        <v/>
      </c>
      <c r="C29" s="121"/>
      <c r="D29" s="15"/>
      <c r="E29" s="26" t="str">
        <f>IF(B29="","",SUMIFS('附件一之2-參加學生名單'!$L$6:$L$19996,'附件一之2-參加學生名單'!$I$6:$I$19996,"*"&amp;B29&amp;"*"))</f>
        <v/>
      </c>
      <c r="F29" s="26" t="str">
        <f>IF(B29="","",SUMIFS('附件一之2-參加學生名單'!$M$6:$M$19996,'附件一之2-參加學生名單'!$I$6:$I$19996,"*"&amp;B29&amp;"*"))</f>
        <v/>
      </c>
      <c r="G29" s="26" t="str">
        <f>IF(B29="","",SUMIFS('附件一之2-參加學生名單'!$N$6:$N$19996,'附件一之2-參加學生名單'!$I$6:$I$19996,"*"&amp;B29&amp;"*"))</f>
        <v/>
      </c>
      <c r="H29" s="26" t="str">
        <f>IF(B29="","",SUMIFS('附件一之2-參加學生名單'!$O$6:$O$19996,'附件一之2-參加學生名單'!$I$6:$I$19996,"*"&amp;B29&amp;"*"))</f>
        <v/>
      </c>
      <c r="I29" s="26" t="str">
        <f>IF(B29="","",SUMIFS('附件一之2-參加學生名單'!$P$6:$P$19996,'附件一之2-參加學生名單'!$I$6:$I$19996,"*"&amp;B29&amp;"*"))</f>
        <v/>
      </c>
      <c r="J29" s="93" t="str">
        <f t="shared" si="4"/>
        <v/>
      </c>
      <c r="K29" s="15"/>
      <c r="L29" s="135" t="str">
        <f t="shared" si="5"/>
        <v/>
      </c>
      <c r="M29" s="121"/>
      <c r="N29" s="121"/>
      <c r="O29" s="119"/>
      <c r="P29" s="28" t="str">
        <f t="shared" si="6"/>
        <v/>
      </c>
      <c r="Q29" s="28" t="str">
        <f t="shared" si="7"/>
        <v/>
      </c>
      <c r="R29" s="28" t="str">
        <f t="shared" si="8"/>
        <v/>
      </c>
      <c r="S29" s="131" t="str">
        <f t="shared" si="9"/>
        <v/>
      </c>
      <c r="T29" s="131" t="str">
        <f t="shared" si="10"/>
        <v/>
      </c>
      <c r="U29" s="127" t="str">
        <f t="shared" si="11"/>
        <v/>
      </c>
      <c r="V29" s="127" t="str">
        <f t="shared" si="12"/>
        <v/>
      </c>
      <c r="W29" s="127" t="str">
        <f t="shared" si="13"/>
        <v/>
      </c>
      <c r="X29" s="128" t="str">
        <f t="shared" si="14"/>
        <v/>
      </c>
      <c r="Y29" s="137" t="str">
        <f t="shared" si="15"/>
        <v/>
      </c>
      <c r="Z29" s="129" t="str">
        <f t="shared" si="16"/>
        <v/>
      </c>
      <c r="AA29" s="122" t="str">
        <f t="shared" si="17"/>
        <v/>
      </c>
      <c r="AB29" s="122" t="str">
        <f t="shared" si="18"/>
        <v/>
      </c>
      <c r="AC29" s="122" t="str">
        <f t="shared" si="19"/>
        <v/>
      </c>
      <c r="AD29" s="15"/>
      <c r="AE29" s="15"/>
      <c r="AF29" s="122" t="str">
        <f t="shared" si="20"/>
        <v/>
      </c>
      <c r="AG29" s="120" t="str">
        <f t="shared" si="21"/>
        <v/>
      </c>
      <c r="AH29" s="120" t="str">
        <f t="shared" si="22"/>
        <v/>
      </c>
      <c r="AI29" s="122" t="str">
        <f t="shared" si="23"/>
        <v/>
      </c>
    </row>
    <row r="30" spans="1:35">
      <c r="A30" s="19" t="str">
        <f t="shared" si="3"/>
        <v/>
      </c>
      <c r="B30" s="19" t="str">
        <f>IF('附件一之1-開班數'!B30="","",'附件一之1-開班數'!B30)</f>
        <v/>
      </c>
      <c r="C30" s="121"/>
      <c r="D30" s="15"/>
      <c r="E30" s="26" t="str">
        <f>IF(B30="","",SUMIFS('附件一之2-參加學生名單'!$L$6:$L$19996,'附件一之2-參加學生名單'!$I$6:$I$19996,"*"&amp;B30&amp;"*"))</f>
        <v/>
      </c>
      <c r="F30" s="26" t="str">
        <f>IF(B30="","",SUMIFS('附件一之2-參加學生名單'!$M$6:$M$19996,'附件一之2-參加學生名單'!$I$6:$I$19996,"*"&amp;B30&amp;"*"))</f>
        <v/>
      </c>
      <c r="G30" s="26" t="str">
        <f>IF(B30="","",SUMIFS('附件一之2-參加學生名單'!$N$6:$N$19996,'附件一之2-參加學生名單'!$I$6:$I$19996,"*"&amp;B30&amp;"*"))</f>
        <v/>
      </c>
      <c r="H30" s="26" t="str">
        <f>IF(B30="","",SUMIFS('附件一之2-參加學生名單'!$O$6:$O$19996,'附件一之2-參加學生名單'!$I$6:$I$19996,"*"&amp;B30&amp;"*"))</f>
        <v/>
      </c>
      <c r="I30" s="26" t="str">
        <f>IF(B30="","",SUMIFS('附件一之2-參加學生名單'!$P$6:$P$19996,'附件一之2-參加學生名單'!$I$6:$I$19996,"*"&amp;B30&amp;"*"))</f>
        <v/>
      </c>
      <c r="J30" s="93" t="str">
        <f t="shared" si="4"/>
        <v/>
      </c>
      <c r="K30" s="15"/>
      <c r="L30" s="135" t="str">
        <f t="shared" si="5"/>
        <v/>
      </c>
      <c r="M30" s="121"/>
      <c r="N30" s="121"/>
      <c r="O30" s="119"/>
      <c r="P30" s="28" t="str">
        <f t="shared" si="6"/>
        <v/>
      </c>
      <c r="Q30" s="28" t="str">
        <f t="shared" si="7"/>
        <v/>
      </c>
      <c r="R30" s="28" t="str">
        <f t="shared" si="8"/>
        <v/>
      </c>
      <c r="S30" s="131" t="str">
        <f t="shared" si="9"/>
        <v/>
      </c>
      <c r="T30" s="131" t="str">
        <f t="shared" si="10"/>
        <v/>
      </c>
      <c r="U30" s="127" t="str">
        <f t="shared" si="11"/>
        <v/>
      </c>
      <c r="V30" s="127" t="str">
        <f t="shared" si="12"/>
        <v/>
      </c>
      <c r="W30" s="127" t="str">
        <f t="shared" si="13"/>
        <v/>
      </c>
      <c r="X30" s="128" t="str">
        <f t="shared" si="14"/>
        <v/>
      </c>
      <c r="Y30" s="137" t="str">
        <f t="shared" si="15"/>
        <v/>
      </c>
      <c r="Z30" s="129" t="str">
        <f t="shared" si="16"/>
        <v/>
      </c>
      <c r="AA30" s="122" t="str">
        <f t="shared" si="17"/>
        <v/>
      </c>
      <c r="AB30" s="122" t="str">
        <f t="shared" si="18"/>
        <v/>
      </c>
      <c r="AC30" s="122" t="str">
        <f t="shared" si="19"/>
        <v/>
      </c>
      <c r="AD30" s="15"/>
      <c r="AE30" s="15"/>
      <c r="AF30" s="122" t="str">
        <f t="shared" si="20"/>
        <v/>
      </c>
      <c r="AG30" s="120" t="str">
        <f t="shared" si="21"/>
        <v/>
      </c>
      <c r="AH30" s="120" t="str">
        <f t="shared" si="22"/>
        <v/>
      </c>
      <c r="AI30" s="122" t="str">
        <f t="shared" si="23"/>
        <v/>
      </c>
    </row>
    <row r="31" spans="1:35">
      <c r="A31" s="19" t="str">
        <f t="shared" si="3"/>
        <v/>
      </c>
      <c r="B31" s="19" t="str">
        <f>IF('附件一之1-開班數'!B31="","",'附件一之1-開班數'!B31)</f>
        <v/>
      </c>
      <c r="C31" s="121"/>
      <c r="D31" s="15"/>
      <c r="E31" s="26" t="str">
        <f>IF(B31="","",SUMIFS('附件一之2-參加學生名單'!$L$6:$L$19996,'附件一之2-參加學生名單'!$I$6:$I$19996,"*"&amp;B31&amp;"*"))</f>
        <v/>
      </c>
      <c r="F31" s="26" t="str">
        <f>IF(B31="","",SUMIFS('附件一之2-參加學生名單'!$M$6:$M$19996,'附件一之2-參加學生名單'!$I$6:$I$19996,"*"&amp;B31&amp;"*"))</f>
        <v/>
      </c>
      <c r="G31" s="26" t="str">
        <f>IF(B31="","",SUMIFS('附件一之2-參加學生名單'!$N$6:$N$19996,'附件一之2-參加學生名單'!$I$6:$I$19996,"*"&amp;B31&amp;"*"))</f>
        <v/>
      </c>
      <c r="H31" s="26" t="str">
        <f>IF(B31="","",SUMIFS('附件一之2-參加學生名單'!$O$6:$O$19996,'附件一之2-參加學生名單'!$I$6:$I$19996,"*"&amp;B31&amp;"*"))</f>
        <v/>
      </c>
      <c r="I31" s="26" t="str">
        <f>IF(B31="","",SUMIFS('附件一之2-參加學生名單'!$P$6:$P$19996,'附件一之2-參加學生名單'!$I$6:$I$19996,"*"&amp;B31&amp;"*"))</f>
        <v/>
      </c>
      <c r="J31" s="93" t="str">
        <f t="shared" si="4"/>
        <v/>
      </c>
      <c r="K31" s="15"/>
      <c r="L31" s="135" t="str">
        <f t="shared" si="5"/>
        <v/>
      </c>
      <c r="M31" s="121"/>
      <c r="N31" s="121"/>
      <c r="O31" s="119"/>
      <c r="P31" s="28" t="str">
        <f t="shared" si="6"/>
        <v/>
      </c>
      <c r="Q31" s="28" t="str">
        <f t="shared" si="7"/>
        <v/>
      </c>
      <c r="R31" s="28" t="str">
        <f t="shared" si="8"/>
        <v/>
      </c>
      <c r="S31" s="131" t="str">
        <f t="shared" si="9"/>
        <v/>
      </c>
      <c r="T31" s="131" t="str">
        <f t="shared" si="10"/>
        <v/>
      </c>
      <c r="U31" s="127" t="str">
        <f t="shared" si="11"/>
        <v/>
      </c>
      <c r="V31" s="127" t="str">
        <f t="shared" si="12"/>
        <v/>
      </c>
      <c r="W31" s="127" t="str">
        <f t="shared" si="13"/>
        <v/>
      </c>
      <c r="X31" s="128" t="str">
        <f t="shared" si="14"/>
        <v/>
      </c>
      <c r="Y31" s="137" t="str">
        <f t="shared" si="15"/>
        <v/>
      </c>
      <c r="Z31" s="129" t="str">
        <f t="shared" si="16"/>
        <v/>
      </c>
      <c r="AA31" s="122" t="str">
        <f t="shared" si="17"/>
        <v/>
      </c>
      <c r="AB31" s="122" t="str">
        <f t="shared" si="18"/>
        <v/>
      </c>
      <c r="AC31" s="122" t="str">
        <f t="shared" si="19"/>
        <v/>
      </c>
      <c r="AD31" s="15"/>
      <c r="AE31" s="15"/>
      <c r="AF31" s="122" t="str">
        <f t="shared" si="20"/>
        <v/>
      </c>
      <c r="AG31" s="120" t="str">
        <f t="shared" si="21"/>
        <v/>
      </c>
      <c r="AH31" s="120" t="str">
        <f t="shared" si="22"/>
        <v/>
      </c>
      <c r="AI31" s="122" t="str">
        <f t="shared" si="23"/>
        <v/>
      </c>
    </row>
    <row r="32" spans="1:35">
      <c r="A32" s="19" t="str">
        <f t="shared" si="3"/>
        <v/>
      </c>
      <c r="B32" s="19" t="str">
        <f>IF('附件一之1-開班數'!B32="","",'附件一之1-開班數'!B32)</f>
        <v/>
      </c>
      <c r="C32" s="121"/>
      <c r="D32" s="15"/>
      <c r="E32" s="26" t="str">
        <f>IF(B32="","",SUMIFS('附件一之2-參加學生名單'!$L$6:$L$19996,'附件一之2-參加學生名單'!$I$6:$I$19996,"*"&amp;B32&amp;"*"))</f>
        <v/>
      </c>
      <c r="F32" s="26" t="str">
        <f>IF(B32="","",SUMIFS('附件一之2-參加學生名單'!$M$6:$M$19996,'附件一之2-參加學生名單'!$I$6:$I$19996,"*"&amp;B32&amp;"*"))</f>
        <v/>
      </c>
      <c r="G32" s="26" t="str">
        <f>IF(B32="","",SUMIFS('附件一之2-參加學生名單'!$N$6:$N$19996,'附件一之2-參加學生名單'!$I$6:$I$19996,"*"&amp;B32&amp;"*"))</f>
        <v/>
      </c>
      <c r="H32" s="26" t="str">
        <f>IF(B32="","",SUMIFS('附件一之2-參加學生名單'!$O$6:$O$19996,'附件一之2-參加學生名單'!$I$6:$I$19996,"*"&amp;B32&amp;"*"))</f>
        <v/>
      </c>
      <c r="I32" s="26" t="str">
        <f>IF(B32="","",SUMIFS('附件一之2-參加學生名單'!$P$6:$P$19996,'附件一之2-參加學生名單'!$I$6:$I$19996,"*"&amp;B32&amp;"*"))</f>
        <v/>
      </c>
      <c r="J32" s="93" t="str">
        <f t="shared" si="4"/>
        <v/>
      </c>
      <c r="K32" s="15"/>
      <c r="L32" s="135" t="str">
        <f t="shared" si="5"/>
        <v/>
      </c>
      <c r="M32" s="121"/>
      <c r="N32" s="121"/>
      <c r="O32" s="119"/>
      <c r="P32" s="28" t="str">
        <f t="shared" si="6"/>
        <v/>
      </c>
      <c r="Q32" s="28" t="str">
        <f t="shared" si="7"/>
        <v/>
      </c>
      <c r="R32" s="28" t="str">
        <f t="shared" si="8"/>
        <v/>
      </c>
      <c r="S32" s="131" t="str">
        <f t="shared" si="9"/>
        <v/>
      </c>
      <c r="T32" s="131" t="str">
        <f t="shared" si="10"/>
        <v/>
      </c>
      <c r="U32" s="127" t="str">
        <f t="shared" si="11"/>
        <v/>
      </c>
      <c r="V32" s="127" t="str">
        <f t="shared" si="12"/>
        <v/>
      </c>
      <c r="W32" s="127" t="str">
        <f t="shared" si="13"/>
        <v/>
      </c>
      <c r="X32" s="128" t="str">
        <f t="shared" si="14"/>
        <v/>
      </c>
      <c r="Y32" s="137" t="str">
        <f t="shared" si="15"/>
        <v/>
      </c>
      <c r="Z32" s="129" t="str">
        <f t="shared" si="16"/>
        <v/>
      </c>
      <c r="AA32" s="122" t="str">
        <f t="shared" si="17"/>
        <v/>
      </c>
      <c r="AB32" s="122" t="str">
        <f t="shared" si="18"/>
        <v/>
      </c>
      <c r="AC32" s="122" t="str">
        <f t="shared" si="19"/>
        <v/>
      </c>
      <c r="AD32" s="15"/>
      <c r="AE32" s="15"/>
      <c r="AF32" s="122" t="str">
        <f t="shared" si="20"/>
        <v/>
      </c>
      <c r="AG32" s="120" t="str">
        <f t="shared" si="21"/>
        <v/>
      </c>
      <c r="AH32" s="120" t="str">
        <f t="shared" si="22"/>
        <v/>
      </c>
      <c r="AI32" s="122" t="str">
        <f t="shared" si="23"/>
        <v/>
      </c>
    </row>
    <row r="33" spans="1:35">
      <c r="A33" s="19" t="str">
        <f t="shared" si="3"/>
        <v/>
      </c>
      <c r="B33" s="19" t="str">
        <f>IF('附件一之1-開班數'!B33="","",'附件一之1-開班數'!B33)</f>
        <v/>
      </c>
      <c r="C33" s="121"/>
      <c r="D33" s="15"/>
      <c r="E33" s="26" t="str">
        <f>IF(B33="","",SUMIFS('附件一之2-參加學生名單'!$L$6:$L$19996,'附件一之2-參加學生名單'!$I$6:$I$19996,"*"&amp;B33&amp;"*"))</f>
        <v/>
      </c>
      <c r="F33" s="26" t="str">
        <f>IF(B33="","",SUMIFS('附件一之2-參加學生名單'!$M$6:$M$19996,'附件一之2-參加學生名單'!$I$6:$I$19996,"*"&amp;B33&amp;"*"))</f>
        <v/>
      </c>
      <c r="G33" s="26" t="str">
        <f>IF(B33="","",SUMIFS('附件一之2-參加學生名單'!$N$6:$N$19996,'附件一之2-參加學生名單'!$I$6:$I$19996,"*"&amp;B33&amp;"*"))</f>
        <v/>
      </c>
      <c r="H33" s="26" t="str">
        <f>IF(B33="","",SUMIFS('附件一之2-參加學生名單'!$O$6:$O$19996,'附件一之2-參加學生名單'!$I$6:$I$19996,"*"&amp;B33&amp;"*"))</f>
        <v/>
      </c>
      <c r="I33" s="26" t="str">
        <f>IF(B33="","",SUMIFS('附件一之2-參加學生名單'!$P$6:$P$19996,'附件一之2-參加學生名單'!$I$6:$I$19996,"*"&amp;B33&amp;"*"))</f>
        <v/>
      </c>
      <c r="J33" s="93" t="str">
        <f t="shared" si="4"/>
        <v/>
      </c>
      <c r="K33" s="15"/>
      <c r="L33" s="135" t="str">
        <f t="shared" si="5"/>
        <v/>
      </c>
      <c r="M33" s="121"/>
      <c r="N33" s="121"/>
      <c r="O33" s="119"/>
      <c r="P33" s="28" t="str">
        <f t="shared" si="6"/>
        <v/>
      </c>
      <c r="Q33" s="28" t="str">
        <f t="shared" si="7"/>
        <v/>
      </c>
      <c r="R33" s="28" t="str">
        <f t="shared" si="8"/>
        <v/>
      </c>
      <c r="S33" s="131" t="str">
        <f t="shared" si="9"/>
        <v/>
      </c>
      <c r="T33" s="131" t="str">
        <f t="shared" si="10"/>
        <v/>
      </c>
      <c r="U33" s="127" t="str">
        <f t="shared" si="11"/>
        <v/>
      </c>
      <c r="V33" s="127" t="str">
        <f t="shared" si="12"/>
        <v/>
      </c>
      <c r="W33" s="127" t="str">
        <f t="shared" si="13"/>
        <v/>
      </c>
      <c r="X33" s="128" t="str">
        <f t="shared" si="14"/>
        <v/>
      </c>
      <c r="Y33" s="137" t="str">
        <f t="shared" si="15"/>
        <v/>
      </c>
      <c r="Z33" s="129" t="str">
        <f t="shared" si="16"/>
        <v/>
      </c>
      <c r="AA33" s="122" t="str">
        <f t="shared" si="17"/>
        <v/>
      </c>
      <c r="AB33" s="122" t="str">
        <f t="shared" si="18"/>
        <v/>
      </c>
      <c r="AC33" s="122" t="str">
        <f t="shared" si="19"/>
        <v/>
      </c>
      <c r="AD33" s="15"/>
      <c r="AE33" s="15"/>
      <c r="AF33" s="122" t="str">
        <f t="shared" si="20"/>
        <v/>
      </c>
      <c r="AG33" s="120" t="str">
        <f t="shared" si="21"/>
        <v/>
      </c>
      <c r="AH33" s="120" t="str">
        <f t="shared" si="22"/>
        <v/>
      </c>
      <c r="AI33" s="122" t="str">
        <f t="shared" si="23"/>
        <v/>
      </c>
    </row>
    <row r="34" spans="1:35">
      <c r="A34" s="19" t="str">
        <f t="shared" si="3"/>
        <v/>
      </c>
      <c r="B34" s="19" t="str">
        <f>IF('附件一之1-開班數'!B34="","",'附件一之1-開班數'!B34)</f>
        <v/>
      </c>
      <c r="C34" s="121"/>
      <c r="D34" s="15"/>
      <c r="E34" s="26" t="str">
        <f>IF(B34="","",SUMIFS('附件一之2-參加學生名單'!$L$6:$L$19996,'附件一之2-參加學生名單'!$I$6:$I$19996,"*"&amp;B34&amp;"*"))</f>
        <v/>
      </c>
      <c r="F34" s="26" t="str">
        <f>IF(B34="","",SUMIFS('附件一之2-參加學生名單'!$M$6:$M$19996,'附件一之2-參加學生名單'!$I$6:$I$19996,"*"&amp;B34&amp;"*"))</f>
        <v/>
      </c>
      <c r="G34" s="26" t="str">
        <f>IF(B34="","",SUMIFS('附件一之2-參加學生名單'!$N$6:$N$19996,'附件一之2-參加學生名單'!$I$6:$I$19996,"*"&amp;B34&amp;"*"))</f>
        <v/>
      </c>
      <c r="H34" s="26" t="str">
        <f>IF(B34="","",SUMIFS('附件一之2-參加學生名單'!$O$6:$O$19996,'附件一之2-參加學生名單'!$I$6:$I$19996,"*"&amp;B34&amp;"*"))</f>
        <v/>
      </c>
      <c r="I34" s="26" t="str">
        <f>IF(B34="","",SUMIFS('附件一之2-參加學生名單'!$P$6:$P$19996,'附件一之2-參加學生名單'!$I$6:$I$19996,"*"&amp;B34&amp;"*"))</f>
        <v/>
      </c>
      <c r="J34" s="93" t="str">
        <f t="shared" si="4"/>
        <v/>
      </c>
      <c r="K34" s="15"/>
      <c r="L34" s="135" t="str">
        <f t="shared" si="5"/>
        <v/>
      </c>
      <c r="M34" s="121"/>
      <c r="N34" s="121"/>
      <c r="O34" s="119"/>
      <c r="P34" s="28" t="str">
        <f t="shared" si="6"/>
        <v/>
      </c>
      <c r="Q34" s="28" t="str">
        <f t="shared" si="7"/>
        <v/>
      </c>
      <c r="R34" s="28" t="str">
        <f t="shared" si="8"/>
        <v/>
      </c>
      <c r="S34" s="131" t="str">
        <f t="shared" si="9"/>
        <v/>
      </c>
      <c r="T34" s="131" t="str">
        <f t="shared" si="10"/>
        <v/>
      </c>
      <c r="U34" s="127" t="str">
        <f t="shared" si="11"/>
        <v/>
      </c>
      <c r="V34" s="127" t="str">
        <f t="shared" si="12"/>
        <v/>
      </c>
      <c r="W34" s="127" t="str">
        <f t="shared" si="13"/>
        <v/>
      </c>
      <c r="X34" s="128" t="str">
        <f t="shared" si="14"/>
        <v/>
      </c>
      <c r="Y34" s="137" t="str">
        <f t="shared" si="15"/>
        <v/>
      </c>
      <c r="Z34" s="129" t="str">
        <f t="shared" si="16"/>
        <v/>
      </c>
      <c r="AA34" s="122" t="str">
        <f t="shared" si="17"/>
        <v/>
      </c>
      <c r="AB34" s="122" t="str">
        <f t="shared" si="18"/>
        <v/>
      </c>
      <c r="AC34" s="122" t="str">
        <f t="shared" si="19"/>
        <v/>
      </c>
      <c r="AD34" s="15"/>
      <c r="AE34" s="15"/>
      <c r="AF34" s="122" t="str">
        <f t="shared" si="20"/>
        <v/>
      </c>
      <c r="AG34" s="120" t="str">
        <f t="shared" si="21"/>
        <v/>
      </c>
      <c r="AH34" s="120" t="str">
        <f t="shared" si="22"/>
        <v/>
      </c>
      <c r="AI34" s="122" t="str">
        <f t="shared" si="23"/>
        <v/>
      </c>
    </row>
    <row r="35" spans="1:35">
      <c r="A35" s="19" t="str">
        <f t="shared" si="3"/>
        <v/>
      </c>
      <c r="B35" s="19" t="str">
        <f>IF('附件一之1-開班數'!B35="","",'附件一之1-開班數'!B35)</f>
        <v/>
      </c>
      <c r="C35" s="121"/>
      <c r="D35" s="15"/>
      <c r="E35" s="26" t="str">
        <f>IF(B35="","",SUMIFS('附件一之2-參加學生名單'!$L$6:$L$19996,'附件一之2-參加學生名單'!$I$6:$I$19996,"*"&amp;B35&amp;"*"))</f>
        <v/>
      </c>
      <c r="F35" s="26" t="str">
        <f>IF(B35="","",SUMIFS('附件一之2-參加學生名單'!$M$6:$M$19996,'附件一之2-參加學生名單'!$I$6:$I$19996,"*"&amp;B35&amp;"*"))</f>
        <v/>
      </c>
      <c r="G35" s="26" t="str">
        <f>IF(B35="","",SUMIFS('附件一之2-參加學生名單'!$N$6:$N$19996,'附件一之2-參加學生名單'!$I$6:$I$19996,"*"&amp;B35&amp;"*"))</f>
        <v/>
      </c>
      <c r="H35" s="26" t="str">
        <f>IF(B35="","",SUMIFS('附件一之2-參加學生名單'!$O$6:$O$19996,'附件一之2-參加學生名單'!$I$6:$I$19996,"*"&amp;B35&amp;"*"))</f>
        <v/>
      </c>
      <c r="I35" s="26" t="str">
        <f>IF(B35="","",SUMIFS('附件一之2-參加學生名單'!$P$6:$P$19996,'附件一之2-參加學生名單'!$I$6:$I$19996,"*"&amp;B35&amp;"*"))</f>
        <v/>
      </c>
      <c r="J35" s="93" t="str">
        <f t="shared" si="4"/>
        <v/>
      </c>
      <c r="K35" s="15"/>
      <c r="L35" s="135" t="str">
        <f t="shared" si="5"/>
        <v/>
      </c>
      <c r="M35" s="121"/>
      <c r="N35" s="121"/>
      <c r="O35" s="119"/>
      <c r="P35" s="28" t="str">
        <f t="shared" si="6"/>
        <v/>
      </c>
      <c r="Q35" s="28" t="str">
        <f t="shared" si="7"/>
        <v/>
      </c>
      <c r="R35" s="28" t="str">
        <f t="shared" si="8"/>
        <v/>
      </c>
      <c r="S35" s="131" t="str">
        <f t="shared" si="9"/>
        <v/>
      </c>
      <c r="T35" s="131" t="str">
        <f t="shared" si="10"/>
        <v/>
      </c>
      <c r="U35" s="127" t="str">
        <f t="shared" si="11"/>
        <v/>
      </c>
      <c r="V35" s="127" t="str">
        <f t="shared" si="12"/>
        <v/>
      </c>
      <c r="W35" s="127" t="str">
        <f t="shared" si="13"/>
        <v/>
      </c>
      <c r="X35" s="128" t="str">
        <f t="shared" si="14"/>
        <v/>
      </c>
      <c r="Y35" s="137" t="str">
        <f t="shared" si="15"/>
        <v/>
      </c>
      <c r="Z35" s="129" t="str">
        <f t="shared" si="16"/>
        <v/>
      </c>
      <c r="AA35" s="122" t="str">
        <f t="shared" si="17"/>
        <v/>
      </c>
      <c r="AB35" s="122" t="str">
        <f t="shared" si="18"/>
        <v/>
      </c>
      <c r="AC35" s="122" t="str">
        <f t="shared" si="19"/>
        <v/>
      </c>
      <c r="AD35" s="15"/>
      <c r="AE35" s="15"/>
      <c r="AF35" s="122" t="str">
        <f t="shared" si="20"/>
        <v/>
      </c>
      <c r="AG35" s="120" t="str">
        <f t="shared" si="21"/>
        <v/>
      </c>
      <c r="AH35" s="120" t="str">
        <f t="shared" si="22"/>
        <v/>
      </c>
      <c r="AI35" s="122" t="str">
        <f t="shared" si="23"/>
        <v/>
      </c>
    </row>
    <row r="36" spans="1:35">
      <c r="A36" s="19" t="str">
        <f t="shared" si="3"/>
        <v/>
      </c>
      <c r="B36" s="19" t="str">
        <f>IF('附件一之1-開班數'!B36="","",'附件一之1-開班數'!B36)</f>
        <v/>
      </c>
      <c r="C36" s="121"/>
      <c r="D36" s="15"/>
      <c r="E36" s="26" t="str">
        <f>IF(B36="","",SUMIFS('附件一之2-參加學生名單'!$L$6:$L$19996,'附件一之2-參加學生名單'!$I$6:$I$19996,"*"&amp;B36&amp;"*"))</f>
        <v/>
      </c>
      <c r="F36" s="26" t="str">
        <f>IF(B36="","",SUMIFS('附件一之2-參加學生名單'!$M$6:$M$19996,'附件一之2-參加學生名單'!$I$6:$I$19996,"*"&amp;B36&amp;"*"))</f>
        <v/>
      </c>
      <c r="G36" s="26" t="str">
        <f>IF(B36="","",SUMIFS('附件一之2-參加學生名單'!$N$6:$N$19996,'附件一之2-參加學生名單'!$I$6:$I$19996,"*"&amp;B36&amp;"*"))</f>
        <v/>
      </c>
      <c r="H36" s="26" t="str">
        <f>IF(B36="","",SUMIFS('附件一之2-參加學生名單'!$O$6:$O$19996,'附件一之2-參加學生名單'!$I$6:$I$19996,"*"&amp;B36&amp;"*"))</f>
        <v/>
      </c>
      <c r="I36" s="26" t="str">
        <f>IF(B36="","",SUMIFS('附件一之2-參加學生名單'!$P$6:$P$19996,'附件一之2-參加學生名單'!$I$6:$I$19996,"*"&amp;B36&amp;"*"))</f>
        <v/>
      </c>
      <c r="J36" s="93" t="str">
        <f t="shared" si="4"/>
        <v/>
      </c>
      <c r="K36" s="15"/>
      <c r="L36" s="135" t="str">
        <f t="shared" si="5"/>
        <v/>
      </c>
      <c r="M36" s="121"/>
      <c r="N36" s="121"/>
      <c r="O36" s="119"/>
      <c r="P36" s="28" t="str">
        <f t="shared" si="6"/>
        <v/>
      </c>
      <c r="Q36" s="28" t="str">
        <f t="shared" si="7"/>
        <v/>
      </c>
      <c r="R36" s="28" t="str">
        <f t="shared" si="8"/>
        <v/>
      </c>
      <c r="S36" s="131" t="str">
        <f t="shared" si="9"/>
        <v/>
      </c>
      <c r="T36" s="131" t="str">
        <f t="shared" si="10"/>
        <v/>
      </c>
      <c r="U36" s="127" t="str">
        <f t="shared" si="11"/>
        <v/>
      </c>
      <c r="V36" s="127" t="str">
        <f t="shared" si="12"/>
        <v/>
      </c>
      <c r="W36" s="127" t="str">
        <f t="shared" si="13"/>
        <v/>
      </c>
      <c r="X36" s="128" t="str">
        <f t="shared" si="14"/>
        <v/>
      </c>
      <c r="Y36" s="137" t="str">
        <f t="shared" si="15"/>
        <v/>
      </c>
      <c r="Z36" s="129" t="str">
        <f t="shared" si="16"/>
        <v/>
      </c>
      <c r="AA36" s="122" t="str">
        <f t="shared" si="17"/>
        <v/>
      </c>
      <c r="AB36" s="122" t="str">
        <f t="shared" si="18"/>
        <v/>
      </c>
      <c r="AC36" s="122" t="str">
        <f t="shared" si="19"/>
        <v/>
      </c>
      <c r="AD36" s="15"/>
      <c r="AE36" s="15"/>
      <c r="AF36" s="122" t="str">
        <f t="shared" si="20"/>
        <v/>
      </c>
      <c r="AG36" s="120" t="str">
        <f t="shared" si="21"/>
        <v/>
      </c>
      <c r="AH36" s="120" t="str">
        <f t="shared" si="22"/>
        <v/>
      </c>
      <c r="AI36" s="122" t="str">
        <f t="shared" si="23"/>
        <v/>
      </c>
    </row>
    <row r="37" spans="1:35">
      <c r="A37" s="19" t="str">
        <f t="shared" si="3"/>
        <v/>
      </c>
      <c r="B37" s="19" t="str">
        <f>IF('附件一之1-開班數'!B37="","",'附件一之1-開班數'!B37)</f>
        <v/>
      </c>
      <c r="C37" s="121"/>
      <c r="D37" s="15"/>
      <c r="E37" s="26" t="str">
        <f>IF(B37="","",SUMIFS('附件一之2-參加學生名單'!$L$6:$L$19996,'附件一之2-參加學生名單'!$I$6:$I$19996,"*"&amp;B37&amp;"*"))</f>
        <v/>
      </c>
      <c r="F37" s="26" t="str">
        <f>IF(B37="","",SUMIFS('附件一之2-參加學生名單'!$M$6:$M$19996,'附件一之2-參加學生名單'!$I$6:$I$19996,"*"&amp;B37&amp;"*"))</f>
        <v/>
      </c>
      <c r="G37" s="26" t="str">
        <f>IF(B37="","",SUMIFS('附件一之2-參加學生名單'!$N$6:$N$19996,'附件一之2-參加學生名單'!$I$6:$I$19996,"*"&amp;B37&amp;"*"))</f>
        <v/>
      </c>
      <c r="H37" s="26" t="str">
        <f>IF(B37="","",SUMIFS('附件一之2-參加學生名單'!$O$6:$O$19996,'附件一之2-參加學生名單'!$I$6:$I$19996,"*"&amp;B37&amp;"*"))</f>
        <v/>
      </c>
      <c r="I37" s="26" t="str">
        <f>IF(B37="","",SUMIFS('附件一之2-參加學生名單'!$P$6:$P$19996,'附件一之2-參加學生名單'!$I$6:$I$19996,"*"&amp;B37&amp;"*"))</f>
        <v/>
      </c>
      <c r="J37" s="93" t="str">
        <f t="shared" si="4"/>
        <v/>
      </c>
      <c r="K37" s="15"/>
      <c r="L37" s="135" t="str">
        <f t="shared" si="5"/>
        <v/>
      </c>
      <c r="M37" s="121"/>
      <c r="N37" s="121"/>
      <c r="O37" s="119"/>
      <c r="P37" s="28" t="str">
        <f t="shared" si="6"/>
        <v/>
      </c>
      <c r="Q37" s="28" t="str">
        <f t="shared" si="7"/>
        <v/>
      </c>
      <c r="R37" s="28" t="str">
        <f t="shared" si="8"/>
        <v/>
      </c>
      <c r="S37" s="131" t="str">
        <f t="shared" si="9"/>
        <v/>
      </c>
      <c r="T37" s="131" t="str">
        <f t="shared" si="10"/>
        <v/>
      </c>
      <c r="U37" s="127" t="str">
        <f t="shared" si="11"/>
        <v/>
      </c>
      <c r="V37" s="127" t="str">
        <f t="shared" si="12"/>
        <v/>
      </c>
      <c r="W37" s="127" t="str">
        <f t="shared" si="13"/>
        <v/>
      </c>
      <c r="X37" s="128" t="str">
        <f t="shared" si="14"/>
        <v/>
      </c>
      <c r="Y37" s="137" t="str">
        <f t="shared" si="15"/>
        <v/>
      </c>
      <c r="Z37" s="129" t="str">
        <f t="shared" si="16"/>
        <v/>
      </c>
      <c r="AA37" s="122" t="str">
        <f t="shared" si="17"/>
        <v/>
      </c>
      <c r="AB37" s="122" t="str">
        <f t="shared" si="18"/>
        <v/>
      </c>
      <c r="AC37" s="122" t="str">
        <f t="shared" si="19"/>
        <v/>
      </c>
      <c r="AD37" s="15"/>
      <c r="AE37" s="15"/>
      <c r="AF37" s="122" t="str">
        <f t="shared" si="20"/>
        <v/>
      </c>
      <c r="AG37" s="120" t="str">
        <f t="shared" si="21"/>
        <v/>
      </c>
      <c r="AH37" s="120" t="str">
        <f t="shared" si="22"/>
        <v/>
      </c>
      <c r="AI37" s="122" t="str">
        <f t="shared" si="23"/>
        <v/>
      </c>
    </row>
    <row r="38" spans="1:35">
      <c r="A38" s="19" t="str">
        <f t="shared" si="3"/>
        <v/>
      </c>
      <c r="B38" s="19" t="str">
        <f>IF('附件一之1-開班數'!B38="","",'附件一之1-開班數'!B38)</f>
        <v/>
      </c>
      <c r="C38" s="121"/>
      <c r="D38" s="15"/>
      <c r="E38" s="26" t="str">
        <f>IF(B38="","",SUMIFS('附件一之2-參加學生名單'!$L$6:$L$19996,'附件一之2-參加學生名單'!$I$6:$I$19996,"*"&amp;B38&amp;"*"))</f>
        <v/>
      </c>
      <c r="F38" s="26" t="str">
        <f>IF(B38="","",SUMIFS('附件一之2-參加學生名單'!$M$6:$M$19996,'附件一之2-參加學生名單'!$I$6:$I$19996,"*"&amp;B38&amp;"*"))</f>
        <v/>
      </c>
      <c r="G38" s="26" t="str">
        <f>IF(B38="","",SUMIFS('附件一之2-參加學生名單'!$N$6:$N$19996,'附件一之2-參加學生名單'!$I$6:$I$19996,"*"&amp;B38&amp;"*"))</f>
        <v/>
      </c>
      <c r="H38" s="26" t="str">
        <f>IF(B38="","",SUMIFS('附件一之2-參加學生名單'!$O$6:$O$19996,'附件一之2-參加學生名單'!$I$6:$I$19996,"*"&amp;B38&amp;"*"))</f>
        <v/>
      </c>
      <c r="I38" s="26" t="str">
        <f>IF(B38="","",SUMIFS('附件一之2-參加學生名單'!$P$6:$P$19996,'附件一之2-參加學生名單'!$I$6:$I$19996,"*"&amp;B38&amp;"*"))</f>
        <v/>
      </c>
      <c r="J38" s="93" t="str">
        <f t="shared" si="4"/>
        <v/>
      </c>
      <c r="K38" s="15"/>
      <c r="L38" s="135" t="str">
        <f t="shared" si="5"/>
        <v/>
      </c>
      <c r="M38" s="121"/>
      <c r="N38" s="121"/>
      <c r="O38" s="119"/>
      <c r="P38" s="28" t="str">
        <f t="shared" si="6"/>
        <v/>
      </c>
      <c r="Q38" s="28" t="str">
        <f t="shared" si="7"/>
        <v/>
      </c>
      <c r="R38" s="28" t="str">
        <f t="shared" si="8"/>
        <v/>
      </c>
      <c r="S38" s="131" t="str">
        <f t="shared" si="9"/>
        <v/>
      </c>
      <c r="T38" s="131" t="str">
        <f t="shared" si="10"/>
        <v/>
      </c>
      <c r="U38" s="127" t="str">
        <f t="shared" si="11"/>
        <v/>
      </c>
      <c r="V38" s="127" t="str">
        <f t="shared" si="12"/>
        <v/>
      </c>
      <c r="W38" s="127" t="str">
        <f t="shared" si="13"/>
        <v/>
      </c>
      <c r="X38" s="128" t="str">
        <f t="shared" si="14"/>
        <v/>
      </c>
      <c r="Y38" s="137" t="str">
        <f t="shared" si="15"/>
        <v/>
      </c>
      <c r="Z38" s="129" t="str">
        <f t="shared" si="16"/>
        <v/>
      </c>
      <c r="AA38" s="122" t="str">
        <f t="shared" si="17"/>
        <v/>
      </c>
      <c r="AB38" s="122" t="str">
        <f t="shared" si="18"/>
        <v/>
      </c>
      <c r="AC38" s="122" t="str">
        <f t="shared" si="19"/>
        <v/>
      </c>
      <c r="AD38" s="15"/>
      <c r="AE38" s="15"/>
      <c r="AF38" s="122" t="str">
        <f t="shared" si="20"/>
        <v/>
      </c>
      <c r="AG38" s="120" t="str">
        <f t="shared" si="21"/>
        <v/>
      </c>
      <c r="AH38" s="120" t="str">
        <f t="shared" si="22"/>
        <v/>
      </c>
      <c r="AI38" s="122" t="str">
        <f t="shared" si="23"/>
        <v/>
      </c>
    </row>
    <row r="39" spans="1:35">
      <c r="A39" s="19" t="str">
        <f t="shared" si="3"/>
        <v/>
      </c>
      <c r="B39" s="19" t="str">
        <f>IF('附件一之1-開班數'!B39="","",'附件一之1-開班數'!B39)</f>
        <v/>
      </c>
      <c r="C39" s="121"/>
      <c r="D39" s="15"/>
      <c r="E39" s="26" t="str">
        <f>IF(B39="","",SUMIFS('附件一之2-參加學生名單'!$L$6:$L$19996,'附件一之2-參加學生名單'!$I$6:$I$19996,"*"&amp;B39&amp;"*"))</f>
        <v/>
      </c>
      <c r="F39" s="26" t="str">
        <f>IF(B39="","",SUMIFS('附件一之2-參加學生名單'!$M$6:$M$19996,'附件一之2-參加學生名單'!$I$6:$I$19996,"*"&amp;B39&amp;"*"))</f>
        <v/>
      </c>
      <c r="G39" s="26" t="str">
        <f>IF(B39="","",SUMIFS('附件一之2-參加學生名單'!$N$6:$N$19996,'附件一之2-參加學生名單'!$I$6:$I$19996,"*"&amp;B39&amp;"*"))</f>
        <v/>
      </c>
      <c r="H39" s="26" t="str">
        <f>IF(B39="","",SUMIFS('附件一之2-參加學生名單'!$O$6:$O$19996,'附件一之2-參加學生名單'!$I$6:$I$19996,"*"&amp;B39&amp;"*"))</f>
        <v/>
      </c>
      <c r="I39" s="26" t="str">
        <f>IF(B39="","",SUMIFS('附件一之2-參加學生名單'!$P$6:$P$19996,'附件一之2-參加學生名單'!$I$6:$I$19996,"*"&amp;B39&amp;"*"))</f>
        <v/>
      </c>
      <c r="J39" s="93" t="str">
        <f t="shared" si="4"/>
        <v/>
      </c>
      <c r="K39" s="15"/>
      <c r="L39" s="135" t="str">
        <f t="shared" si="5"/>
        <v/>
      </c>
      <c r="M39" s="121"/>
      <c r="N39" s="121"/>
      <c r="O39" s="119"/>
      <c r="P39" s="28" t="str">
        <f t="shared" si="6"/>
        <v/>
      </c>
      <c r="Q39" s="28" t="str">
        <f t="shared" si="7"/>
        <v/>
      </c>
      <c r="R39" s="28" t="str">
        <f t="shared" si="8"/>
        <v/>
      </c>
      <c r="S39" s="131" t="str">
        <f t="shared" si="9"/>
        <v/>
      </c>
      <c r="T39" s="131" t="str">
        <f t="shared" si="10"/>
        <v/>
      </c>
      <c r="U39" s="127" t="str">
        <f t="shared" si="11"/>
        <v/>
      </c>
      <c r="V39" s="127" t="str">
        <f t="shared" si="12"/>
        <v/>
      </c>
      <c r="W39" s="127" t="str">
        <f t="shared" si="13"/>
        <v/>
      </c>
      <c r="X39" s="128" t="str">
        <f t="shared" si="14"/>
        <v/>
      </c>
      <c r="Y39" s="137" t="str">
        <f t="shared" si="15"/>
        <v/>
      </c>
      <c r="Z39" s="129" t="str">
        <f t="shared" si="16"/>
        <v/>
      </c>
      <c r="AA39" s="122" t="str">
        <f t="shared" si="17"/>
        <v/>
      </c>
      <c r="AB39" s="122" t="str">
        <f t="shared" si="18"/>
        <v/>
      </c>
      <c r="AC39" s="122" t="str">
        <f t="shared" si="19"/>
        <v/>
      </c>
      <c r="AD39" s="15"/>
      <c r="AE39" s="15"/>
      <c r="AF39" s="122" t="str">
        <f t="shared" si="20"/>
        <v/>
      </c>
      <c r="AG39" s="120" t="str">
        <f t="shared" si="21"/>
        <v/>
      </c>
      <c r="AH39" s="120" t="str">
        <f t="shared" si="22"/>
        <v/>
      </c>
      <c r="AI39" s="122" t="str">
        <f t="shared" si="23"/>
        <v/>
      </c>
    </row>
    <row r="40" spans="1:35">
      <c r="A40" s="19" t="str">
        <f t="shared" si="3"/>
        <v/>
      </c>
      <c r="B40" s="19" t="str">
        <f>IF('附件一之1-開班數'!B40="","",'附件一之1-開班數'!B40)</f>
        <v/>
      </c>
      <c r="C40" s="121"/>
      <c r="D40" s="15"/>
      <c r="E40" s="26" t="str">
        <f>IF(B40="","",SUMIFS('附件一之2-參加學生名單'!$L$6:$L$19996,'附件一之2-參加學生名單'!$I$6:$I$19996,"*"&amp;B40&amp;"*"))</f>
        <v/>
      </c>
      <c r="F40" s="26" t="str">
        <f>IF(B40="","",SUMIFS('附件一之2-參加學生名單'!$M$6:$M$19996,'附件一之2-參加學生名單'!$I$6:$I$19996,"*"&amp;B40&amp;"*"))</f>
        <v/>
      </c>
      <c r="G40" s="26" t="str">
        <f>IF(B40="","",SUMIFS('附件一之2-參加學生名單'!$N$6:$N$19996,'附件一之2-參加學生名單'!$I$6:$I$19996,"*"&amp;B40&amp;"*"))</f>
        <v/>
      </c>
      <c r="H40" s="26" t="str">
        <f>IF(B40="","",SUMIFS('附件一之2-參加學生名單'!$O$6:$O$19996,'附件一之2-參加學生名單'!$I$6:$I$19996,"*"&amp;B40&amp;"*"))</f>
        <v/>
      </c>
      <c r="I40" s="26" t="str">
        <f>IF(B40="","",SUMIFS('附件一之2-參加學生名單'!$P$6:$P$19996,'附件一之2-參加學生名單'!$I$6:$I$19996,"*"&amp;B40&amp;"*"))</f>
        <v/>
      </c>
      <c r="J40" s="93" t="str">
        <f t="shared" si="4"/>
        <v/>
      </c>
      <c r="K40" s="15"/>
      <c r="L40" s="135" t="str">
        <f t="shared" si="5"/>
        <v/>
      </c>
      <c r="M40" s="121"/>
      <c r="N40" s="121"/>
      <c r="O40" s="119"/>
      <c r="P40" s="28" t="str">
        <f t="shared" si="6"/>
        <v/>
      </c>
      <c r="Q40" s="28" t="str">
        <f t="shared" si="7"/>
        <v/>
      </c>
      <c r="R40" s="28" t="str">
        <f t="shared" si="8"/>
        <v/>
      </c>
      <c r="S40" s="131" t="str">
        <f t="shared" si="9"/>
        <v/>
      </c>
      <c r="T40" s="131" t="str">
        <f t="shared" si="10"/>
        <v/>
      </c>
      <c r="U40" s="127" t="str">
        <f t="shared" si="11"/>
        <v/>
      </c>
      <c r="V40" s="127" t="str">
        <f t="shared" si="12"/>
        <v/>
      </c>
      <c r="W40" s="127" t="str">
        <f t="shared" si="13"/>
        <v/>
      </c>
      <c r="X40" s="128" t="str">
        <f t="shared" si="14"/>
        <v/>
      </c>
      <c r="Y40" s="137" t="str">
        <f t="shared" si="15"/>
        <v/>
      </c>
      <c r="Z40" s="129" t="str">
        <f t="shared" si="16"/>
        <v/>
      </c>
      <c r="AA40" s="122" t="str">
        <f t="shared" si="17"/>
        <v/>
      </c>
      <c r="AB40" s="122" t="str">
        <f t="shared" si="18"/>
        <v/>
      </c>
      <c r="AC40" s="122" t="str">
        <f t="shared" si="19"/>
        <v/>
      </c>
      <c r="AD40" s="15"/>
      <c r="AE40" s="15"/>
      <c r="AF40" s="122" t="str">
        <f t="shared" si="20"/>
        <v/>
      </c>
      <c r="AG40" s="120" t="str">
        <f t="shared" si="21"/>
        <v/>
      </c>
      <c r="AH40" s="120" t="str">
        <f t="shared" si="22"/>
        <v/>
      </c>
      <c r="AI40" s="122" t="str">
        <f t="shared" si="23"/>
        <v/>
      </c>
    </row>
    <row r="41" spans="1:35">
      <c r="A41" s="19" t="str">
        <f t="shared" si="3"/>
        <v/>
      </c>
      <c r="B41" s="19" t="str">
        <f>IF('附件一之1-開班數'!B41="","",'附件一之1-開班數'!B41)</f>
        <v/>
      </c>
      <c r="C41" s="121"/>
      <c r="D41" s="15"/>
      <c r="E41" s="26" t="str">
        <f>IF(B41="","",SUMIFS('附件一之2-參加學生名單'!$L$6:$L$19996,'附件一之2-參加學生名單'!$I$6:$I$19996,"*"&amp;B41&amp;"*"))</f>
        <v/>
      </c>
      <c r="F41" s="26" t="str">
        <f>IF(B41="","",SUMIFS('附件一之2-參加學生名單'!$M$6:$M$19996,'附件一之2-參加學生名單'!$I$6:$I$19996,"*"&amp;B41&amp;"*"))</f>
        <v/>
      </c>
      <c r="G41" s="26" t="str">
        <f>IF(B41="","",SUMIFS('附件一之2-參加學生名單'!$N$6:$N$19996,'附件一之2-參加學生名單'!$I$6:$I$19996,"*"&amp;B41&amp;"*"))</f>
        <v/>
      </c>
      <c r="H41" s="26" t="str">
        <f>IF(B41="","",SUMIFS('附件一之2-參加學生名單'!$O$6:$O$19996,'附件一之2-參加學生名單'!$I$6:$I$19996,"*"&amp;B41&amp;"*"))</f>
        <v/>
      </c>
      <c r="I41" s="26" t="str">
        <f>IF(B41="","",SUMIFS('附件一之2-參加學生名單'!$P$6:$P$19996,'附件一之2-參加學生名單'!$I$6:$I$19996,"*"&amp;B41&amp;"*"))</f>
        <v/>
      </c>
      <c r="J41" s="93" t="str">
        <f t="shared" si="4"/>
        <v/>
      </c>
      <c r="K41" s="15"/>
      <c r="L41" s="135" t="str">
        <f t="shared" si="5"/>
        <v/>
      </c>
      <c r="M41" s="121"/>
      <c r="N41" s="121"/>
      <c r="O41" s="119"/>
      <c r="P41" s="28" t="str">
        <f t="shared" si="6"/>
        <v/>
      </c>
      <c r="Q41" s="28" t="str">
        <f t="shared" si="7"/>
        <v/>
      </c>
      <c r="R41" s="28" t="str">
        <f t="shared" si="8"/>
        <v/>
      </c>
      <c r="S41" s="131" t="str">
        <f t="shared" si="9"/>
        <v/>
      </c>
      <c r="T41" s="131" t="str">
        <f t="shared" si="10"/>
        <v/>
      </c>
      <c r="U41" s="127" t="str">
        <f t="shared" si="11"/>
        <v/>
      </c>
      <c r="V41" s="127" t="str">
        <f t="shared" si="12"/>
        <v/>
      </c>
      <c r="W41" s="127" t="str">
        <f t="shared" si="13"/>
        <v/>
      </c>
      <c r="X41" s="128" t="str">
        <f t="shared" si="14"/>
        <v/>
      </c>
      <c r="Y41" s="137" t="str">
        <f t="shared" si="15"/>
        <v/>
      </c>
      <c r="Z41" s="129" t="str">
        <f t="shared" si="16"/>
        <v/>
      </c>
      <c r="AA41" s="122" t="str">
        <f t="shared" si="17"/>
        <v/>
      </c>
      <c r="AB41" s="122" t="str">
        <f t="shared" si="18"/>
        <v/>
      </c>
      <c r="AC41" s="122" t="str">
        <f t="shared" si="19"/>
        <v/>
      </c>
      <c r="AD41" s="15"/>
      <c r="AE41" s="15"/>
      <c r="AF41" s="122" t="str">
        <f t="shared" si="20"/>
        <v/>
      </c>
      <c r="AG41" s="120" t="str">
        <f t="shared" si="21"/>
        <v/>
      </c>
      <c r="AH41" s="120" t="str">
        <f t="shared" si="22"/>
        <v/>
      </c>
      <c r="AI41" s="122" t="str">
        <f t="shared" si="23"/>
        <v/>
      </c>
    </row>
    <row r="42" spans="1:35">
      <c r="A42" s="19" t="str">
        <f t="shared" si="3"/>
        <v/>
      </c>
      <c r="B42" s="19" t="str">
        <f>IF('附件一之1-開班數'!B42="","",'附件一之1-開班數'!B42)</f>
        <v/>
      </c>
      <c r="C42" s="121"/>
      <c r="D42" s="15"/>
      <c r="E42" s="26" t="str">
        <f>IF(B42="","",SUMIFS('附件一之2-參加學生名單'!$L$6:$L$19996,'附件一之2-參加學生名單'!$I$6:$I$19996,"*"&amp;B42&amp;"*"))</f>
        <v/>
      </c>
      <c r="F42" s="26" t="str">
        <f>IF(B42="","",SUMIFS('附件一之2-參加學生名單'!$M$6:$M$19996,'附件一之2-參加學生名單'!$I$6:$I$19996,"*"&amp;B42&amp;"*"))</f>
        <v/>
      </c>
      <c r="G42" s="26" t="str">
        <f>IF(B42="","",SUMIFS('附件一之2-參加學生名單'!$N$6:$N$19996,'附件一之2-參加學生名單'!$I$6:$I$19996,"*"&amp;B42&amp;"*"))</f>
        <v/>
      </c>
      <c r="H42" s="26" t="str">
        <f>IF(B42="","",SUMIFS('附件一之2-參加學生名單'!$O$6:$O$19996,'附件一之2-參加學生名單'!$I$6:$I$19996,"*"&amp;B42&amp;"*"))</f>
        <v/>
      </c>
      <c r="I42" s="26" t="str">
        <f>IF(B42="","",SUMIFS('附件一之2-參加學生名單'!$P$6:$P$19996,'附件一之2-參加學生名單'!$I$6:$I$19996,"*"&amp;B42&amp;"*"))</f>
        <v/>
      </c>
      <c r="J42" s="93" t="str">
        <f t="shared" si="4"/>
        <v/>
      </c>
      <c r="K42" s="15"/>
      <c r="L42" s="135" t="str">
        <f t="shared" si="5"/>
        <v/>
      </c>
      <c r="M42" s="121"/>
      <c r="N42" s="121"/>
      <c r="O42" s="119"/>
      <c r="P42" s="28" t="str">
        <f t="shared" si="6"/>
        <v/>
      </c>
      <c r="Q42" s="28" t="str">
        <f t="shared" si="7"/>
        <v/>
      </c>
      <c r="R42" s="28" t="str">
        <f t="shared" si="8"/>
        <v/>
      </c>
      <c r="S42" s="131" t="str">
        <f t="shared" si="9"/>
        <v/>
      </c>
      <c r="T42" s="131" t="str">
        <f t="shared" si="10"/>
        <v/>
      </c>
      <c r="U42" s="127" t="str">
        <f t="shared" si="11"/>
        <v/>
      </c>
      <c r="V42" s="127" t="str">
        <f t="shared" si="12"/>
        <v/>
      </c>
      <c r="W42" s="127" t="str">
        <f t="shared" si="13"/>
        <v/>
      </c>
      <c r="X42" s="128" t="str">
        <f t="shared" si="14"/>
        <v/>
      </c>
      <c r="Y42" s="137" t="str">
        <f t="shared" si="15"/>
        <v/>
      </c>
      <c r="Z42" s="129" t="str">
        <f t="shared" si="16"/>
        <v/>
      </c>
      <c r="AA42" s="122" t="str">
        <f t="shared" si="17"/>
        <v/>
      </c>
      <c r="AB42" s="122" t="str">
        <f t="shared" si="18"/>
        <v/>
      </c>
      <c r="AC42" s="122" t="str">
        <f t="shared" si="19"/>
        <v/>
      </c>
      <c r="AD42" s="15"/>
      <c r="AE42" s="15"/>
      <c r="AF42" s="122" t="str">
        <f t="shared" si="20"/>
        <v/>
      </c>
      <c r="AG42" s="120" t="str">
        <f t="shared" si="21"/>
        <v/>
      </c>
      <c r="AH42" s="120" t="str">
        <f t="shared" si="22"/>
        <v/>
      </c>
      <c r="AI42" s="122" t="str">
        <f t="shared" si="23"/>
        <v/>
      </c>
    </row>
    <row r="43" spans="1:35">
      <c r="A43" s="19" t="str">
        <f t="shared" si="3"/>
        <v/>
      </c>
      <c r="B43" s="19" t="str">
        <f>IF('附件一之1-開班數'!B43="","",'附件一之1-開班數'!B43)</f>
        <v/>
      </c>
      <c r="C43" s="121"/>
      <c r="D43" s="15"/>
      <c r="E43" s="26" t="str">
        <f>IF(B43="","",SUMIFS('附件一之2-參加學生名單'!$L$6:$L$19996,'附件一之2-參加學生名單'!$I$6:$I$19996,"*"&amp;B43&amp;"*"))</f>
        <v/>
      </c>
      <c r="F43" s="26" t="str">
        <f>IF(B43="","",SUMIFS('附件一之2-參加學生名單'!$M$6:$M$19996,'附件一之2-參加學生名單'!$I$6:$I$19996,"*"&amp;B43&amp;"*"))</f>
        <v/>
      </c>
      <c r="G43" s="26" t="str">
        <f>IF(B43="","",SUMIFS('附件一之2-參加學生名單'!$N$6:$N$19996,'附件一之2-參加學生名單'!$I$6:$I$19996,"*"&amp;B43&amp;"*"))</f>
        <v/>
      </c>
      <c r="H43" s="26" t="str">
        <f>IF(B43="","",SUMIFS('附件一之2-參加學生名單'!$O$6:$O$19996,'附件一之2-參加學生名單'!$I$6:$I$19996,"*"&amp;B43&amp;"*"))</f>
        <v/>
      </c>
      <c r="I43" s="26" t="str">
        <f>IF(B43="","",SUMIFS('附件一之2-參加學生名單'!$P$6:$P$19996,'附件一之2-參加學生名單'!$I$6:$I$19996,"*"&amp;B43&amp;"*"))</f>
        <v/>
      </c>
      <c r="J43" s="93" t="str">
        <f t="shared" si="4"/>
        <v/>
      </c>
      <c r="K43" s="15"/>
      <c r="L43" s="135" t="str">
        <f t="shared" si="5"/>
        <v/>
      </c>
      <c r="M43" s="121"/>
      <c r="N43" s="121"/>
      <c r="O43" s="119"/>
      <c r="P43" s="28" t="str">
        <f t="shared" si="6"/>
        <v/>
      </c>
      <c r="Q43" s="28" t="str">
        <f t="shared" si="7"/>
        <v/>
      </c>
      <c r="R43" s="28" t="str">
        <f t="shared" si="8"/>
        <v/>
      </c>
      <c r="S43" s="131" t="str">
        <f t="shared" si="9"/>
        <v/>
      </c>
      <c r="T43" s="131" t="str">
        <f t="shared" si="10"/>
        <v/>
      </c>
      <c r="U43" s="127" t="str">
        <f t="shared" si="11"/>
        <v/>
      </c>
      <c r="V43" s="127" t="str">
        <f t="shared" si="12"/>
        <v/>
      </c>
      <c r="W43" s="127" t="str">
        <f t="shared" si="13"/>
        <v/>
      </c>
      <c r="X43" s="128" t="str">
        <f t="shared" si="14"/>
        <v/>
      </c>
      <c r="Y43" s="137" t="str">
        <f t="shared" si="15"/>
        <v/>
      </c>
      <c r="Z43" s="129" t="str">
        <f t="shared" si="16"/>
        <v/>
      </c>
      <c r="AA43" s="122" t="str">
        <f t="shared" si="17"/>
        <v/>
      </c>
      <c r="AB43" s="122" t="str">
        <f t="shared" si="18"/>
        <v/>
      </c>
      <c r="AC43" s="122" t="str">
        <f t="shared" si="19"/>
        <v/>
      </c>
      <c r="AD43" s="15"/>
      <c r="AE43" s="15"/>
      <c r="AF43" s="122" t="str">
        <f t="shared" si="20"/>
        <v/>
      </c>
      <c r="AG43" s="120" t="str">
        <f t="shared" si="21"/>
        <v/>
      </c>
      <c r="AH43" s="120" t="str">
        <f t="shared" si="22"/>
        <v/>
      </c>
      <c r="AI43" s="122" t="str">
        <f t="shared" si="23"/>
        <v/>
      </c>
    </row>
    <row r="44" spans="1:35">
      <c r="A44" s="19" t="str">
        <f t="shared" si="3"/>
        <v/>
      </c>
      <c r="B44" s="19" t="str">
        <f>IF('附件一之1-開班數'!B44="","",'附件一之1-開班數'!B44)</f>
        <v/>
      </c>
      <c r="C44" s="121"/>
      <c r="D44" s="15"/>
      <c r="E44" s="26" t="str">
        <f>IF(B44="","",SUMIFS('附件一之2-參加學生名單'!$L$6:$L$19996,'附件一之2-參加學生名單'!$I$6:$I$19996,"*"&amp;B44&amp;"*"))</f>
        <v/>
      </c>
      <c r="F44" s="26" t="str">
        <f>IF(B44="","",SUMIFS('附件一之2-參加學生名單'!$M$6:$M$19996,'附件一之2-參加學生名單'!$I$6:$I$19996,"*"&amp;B44&amp;"*"))</f>
        <v/>
      </c>
      <c r="G44" s="26" t="str">
        <f>IF(B44="","",SUMIFS('附件一之2-參加學生名單'!$N$6:$N$19996,'附件一之2-參加學生名單'!$I$6:$I$19996,"*"&amp;B44&amp;"*"))</f>
        <v/>
      </c>
      <c r="H44" s="26" t="str">
        <f>IF(B44="","",SUMIFS('附件一之2-參加學生名單'!$O$6:$O$19996,'附件一之2-參加學生名單'!$I$6:$I$19996,"*"&amp;B44&amp;"*"))</f>
        <v/>
      </c>
      <c r="I44" s="26" t="str">
        <f>IF(B44="","",SUMIFS('附件一之2-參加學生名單'!$P$6:$P$19996,'附件一之2-參加學生名單'!$I$6:$I$19996,"*"&amp;B44&amp;"*"))</f>
        <v/>
      </c>
      <c r="J44" s="93" t="str">
        <f t="shared" si="4"/>
        <v/>
      </c>
      <c r="K44" s="15"/>
      <c r="L44" s="135" t="str">
        <f t="shared" si="5"/>
        <v/>
      </c>
      <c r="M44" s="121"/>
      <c r="N44" s="121"/>
      <c r="O44" s="119"/>
      <c r="P44" s="28" t="str">
        <f t="shared" si="6"/>
        <v/>
      </c>
      <c r="Q44" s="28" t="str">
        <f t="shared" si="7"/>
        <v/>
      </c>
      <c r="R44" s="28" t="str">
        <f t="shared" si="8"/>
        <v/>
      </c>
      <c r="S44" s="131" t="str">
        <f t="shared" si="9"/>
        <v/>
      </c>
      <c r="T44" s="131" t="str">
        <f t="shared" si="10"/>
        <v/>
      </c>
      <c r="U44" s="127" t="str">
        <f t="shared" si="11"/>
        <v/>
      </c>
      <c r="V44" s="127" t="str">
        <f t="shared" si="12"/>
        <v/>
      </c>
      <c r="W44" s="127" t="str">
        <f t="shared" si="13"/>
        <v/>
      </c>
      <c r="X44" s="128" t="str">
        <f t="shared" si="14"/>
        <v/>
      </c>
      <c r="Y44" s="137" t="str">
        <f t="shared" si="15"/>
        <v/>
      </c>
      <c r="Z44" s="129" t="str">
        <f t="shared" si="16"/>
        <v/>
      </c>
      <c r="AA44" s="122" t="str">
        <f t="shared" si="17"/>
        <v/>
      </c>
      <c r="AB44" s="122" t="str">
        <f t="shared" si="18"/>
        <v/>
      </c>
      <c r="AC44" s="122" t="str">
        <f t="shared" si="19"/>
        <v/>
      </c>
      <c r="AD44" s="15"/>
      <c r="AE44" s="15"/>
      <c r="AF44" s="122" t="str">
        <f t="shared" si="20"/>
        <v/>
      </c>
      <c r="AG44" s="120" t="str">
        <f t="shared" si="21"/>
        <v/>
      </c>
      <c r="AH44" s="120" t="str">
        <f t="shared" si="22"/>
        <v/>
      </c>
      <c r="AI44" s="122" t="str">
        <f t="shared" si="23"/>
        <v/>
      </c>
    </row>
    <row r="45" spans="1:35">
      <c r="A45" s="19" t="str">
        <f t="shared" si="3"/>
        <v/>
      </c>
      <c r="B45" s="19" t="str">
        <f>IF('附件一之1-開班數'!B45="","",'附件一之1-開班數'!B45)</f>
        <v/>
      </c>
      <c r="C45" s="121"/>
      <c r="D45" s="15"/>
      <c r="E45" s="26" t="str">
        <f>IF(B45="","",SUMIFS('附件一之2-參加學生名單'!$L$6:$L$19996,'附件一之2-參加學生名單'!$I$6:$I$19996,"*"&amp;B45&amp;"*"))</f>
        <v/>
      </c>
      <c r="F45" s="26" t="str">
        <f>IF(B45="","",SUMIFS('附件一之2-參加學生名單'!$M$6:$M$19996,'附件一之2-參加學生名單'!$I$6:$I$19996,"*"&amp;B45&amp;"*"))</f>
        <v/>
      </c>
      <c r="G45" s="26" t="str">
        <f>IF(B45="","",SUMIFS('附件一之2-參加學生名單'!$N$6:$N$19996,'附件一之2-參加學生名單'!$I$6:$I$19996,"*"&amp;B45&amp;"*"))</f>
        <v/>
      </c>
      <c r="H45" s="26" t="str">
        <f>IF(B45="","",SUMIFS('附件一之2-參加學生名單'!$O$6:$O$19996,'附件一之2-參加學生名單'!$I$6:$I$19996,"*"&amp;B45&amp;"*"))</f>
        <v/>
      </c>
      <c r="I45" s="26" t="str">
        <f>IF(B45="","",SUMIFS('附件一之2-參加學生名單'!$P$6:$P$19996,'附件一之2-參加學生名單'!$I$6:$I$19996,"*"&amp;B45&amp;"*"))</f>
        <v/>
      </c>
      <c r="J45" s="93" t="str">
        <f t="shared" si="4"/>
        <v/>
      </c>
      <c r="K45" s="15"/>
      <c r="L45" s="135" t="str">
        <f t="shared" si="5"/>
        <v/>
      </c>
      <c r="M45" s="121"/>
      <c r="N45" s="121"/>
      <c r="O45" s="119"/>
      <c r="P45" s="28" t="str">
        <f t="shared" si="6"/>
        <v/>
      </c>
      <c r="Q45" s="28" t="str">
        <f t="shared" si="7"/>
        <v/>
      </c>
      <c r="R45" s="28" t="str">
        <f t="shared" si="8"/>
        <v/>
      </c>
      <c r="S45" s="131" t="str">
        <f t="shared" si="9"/>
        <v/>
      </c>
      <c r="T45" s="131" t="str">
        <f t="shared" si="10"/>
        <v/>
      </c>
      <c r="U45" s="127" t="str">
        <f t="shared" si="11"/>
        <v/>
      </c>
      <c r="V45" s="127" t="str">
        <f t="shared" si="12"/>
        <v/>
      </c>
      <c r="W45" s="127" t="str">
        <f t="shared" si="13"/>
        <v/>
      </c>
      <c r="X45" s="128" t="str">
        <f t="shared" si="14"/>
        <v/>
      </c>
      <c r="Y45" s="137" t="str">
        <f t="shared" si="15"/>
        <v/>
      </c>
      <c r="Z45" s="129" t="str">
        <f t="shared" si="16"/>
        <v/>
      </c>
      <c r="AA45" s="122" t="str">
        <f t="shared" si="17"/>
        <v/>
      </c>
      <c r="AB45" s="122" t="str">
        <f t="shared" si="18"/>
        <v/>
      </c>
      <c r="AC45" s="122" t="str">
        <f t="shared" si="19"/>
        <v/>
      </c>
      <c r="AD45" s="15"/>
      <c r="AE45" s="15"/>
      <c r="AF45" s="122" t="str">
        <f t="shared" si="20"/>
        <v/>
      </c>
      <c r="AG45" s="120" t="str">
        <f t="shared" si="21"/>
        <v/>
      </c>
      <c r="AH45" s="120" t="str">
        <f t="shared" si="22"/>
        <v/>
      </c>
      <c r="AI45" s="122" t="str">
        <f t="shared" si="23"/>
        <v/>
      </c>
    </row>
    <row r="46" spans="1:35">
      <c r="A46" s="19" t="str">
        <f t="shared" si="3"/>
        <v/>
      </c>
      <c r="B46" s="19" t="str">
        <f>IF('附件一之1-開班數'!B46="","",'附件一之1-開班數'!B46)</f>
        <v/>
      </c>
      <c r="C46" s="121"/>
      <c r="D46" s="15"/>
      <c r="E46" s="26" t="str">
        <f>IF(B46="","",SUMIFS('附件一之2-參加學生名單'!$L$6:$L$19996,'附件一之2-參加學生名單'!$I$6:$I$19996,"*"&amp;B46&amp;"*"))</f>
        <v/>
      </c>
      <c r="F46" s="26" t="str">
        <f>IF(B46="","",SUMIFS('附件一之2-參加學生名單'!$M$6:$M$19996,'附件一之2-參加學生名單'!$I$6:$I$19996,"*"&amp;B46&amp;"*"))</f>
        <v/>
      </c>
      <c r="G46" s="26" t="str">
        <f>IF(B46="","",SUMIFS('附件一之2-參加學生名單'!$N$6:$N$19996,'附件一之2-參加學生名單'!$I$6:$I$19996,"*"&amp;B46&amp;"*"))</f>
        <v/>
      </c>
      <c r="H46" s="26" t="str">
        <f>IF(B46="","",SUMIFS('附件一之2-參加學生名單'!$O$6:$O$19996,'附件一之2-參加學生名單'!$I$6:$I$19996,"*"&amp;B46&amp;"*"))</f>
        <v/>
      </c>
      <c r="I46" s="26" t="str">
        <f>IF(B46="","",SUMIFS('附件一之2-參加學生名單'!$P$6:$P$19996,'附件一之2-參加學生名單'!$I$6:$I$19996,"*"&amp;B46&amp;"*"))</f>
        <v/>
      </c>
      <c r="J46" s="93" t="str">
        <f t="shared" si="4"/>
        <v/>
      </c>
      <c r="K46" s="15"/>
      <c r="L46" s="135" t="str">
        <f t="shared" si="5"/>
        <v/>
      </c>
      <c r="M46" s="121"/>
      <c r="N46" s="121"/>
      <c r="O46" s="119"/>
      <c r="P46" s="28" t="str">
        <f t="shared" si="6"/>
        <v/>
      </c>
      <c r="Q46" s="28" t="str">
        <f t="shared" si="7"/>
        <v/>
      </c>
      <c r="R46" s="28" t="str">
        <f t="shared" si="8"/>
        <v/>
      </c>
      <c r="S46" s="131" t="str">
        <f t="shared" si="9"/>
        <v/>
      </c>
      <c r="T46" s="131" t="str">
        <f t="shared" si="10"/>
        <v/>
      </c>
      <c r="U46" s="127" t="str">
        <f t="shared" si="11"/>
        <v/>
      </c>
      <c r="V46" s="127" t="str">
        <f t="shared" si="12"/>
        <v/>
      </c>
      <c r="W46" s="127" t="str">
        <f t="shared" si="13"/>
        <v/>
      </c>
      <c r="X46" s="128" t="str">
        <f t="shared" si="14"/>
        <v/>
      </c>
      <c r="Y46" s="137" t="str">
        <f t="shared" si="15"/>
        <v/>
      </c>
      <c r="Z46" s="129" t="str">
        <f t="shared" si="16"/>
        <v/>
      </c>
      <c r="AA46" s="122" t="str">
        <f t="shared" si="17"/>
        <v/>
      </c>
      <c r="AB46" s="122" t="str">
        <f t="shared" si="18"/>
        <v/>
      </c>
      <c r="AC46" s="122" t="str">
        <f t="shared" si="19"/>
        <v/>
      </c>
      <c r="AD46" s="15"/>
      <c r="AE46" s="15"/>
      <c r="AF46" s="122" t="str">
        <f t="shared" si="20"/>
        <v/>
      </c>
      <c r="AG46" s="120" t="str">
        <f t="shared" si="21"/>
        <v/>
      </c>
      <c r="AH46" s="120" t="str">
        <f t="shared" si="22"/>
        <v/>
      </c>
      <c r="AI46" s="122" t="str">
        <f t="shared" si="23"/>
        <v/>
      </c>
    </row>
    <row r="47" spans="1:35">
      <c r="A47" s="19" t="str">
        <f t="shared" si="3"/>
        <v/>
      </c>
      <c r="B47" s="19" t="str">
        <f>IF('附件一之1-開班數'!B47="","",'附件一之1-開班數'!B47)</f>
        <v/>
      </c>
      <c r="C47" s="121"/>
      <c r="D47" s="15"/>
      <c r="E47" s="26" t="str">
        <f>IF(B47="","",SUMIFS('附件一之2-參加學生名單'!$L$6:$L$19996,'附件一之2-參加學生名單'!$I$6:$I$19996,"*"&amp;B47&amp;"*"))</f>
        <v/>
      </c>
      <c r="F47" s="26" t="str">
        <f>IF(B47="","",SUMIFS('附件一之2-參加學生名單'!$M$6:$M$19996,'附件一之2-參加學生名單'!$I$6:$I$19996,"*"&amp;B47&amp;"*"))</f>
        <v/>
      </c>
      <c r="G47" s="26" t="str">
        <f>IF(B47="","",SUMIFS('附件一之2-參加學生名單'!$N$6:$N$19996,'附件一之2-參加學生名單'!$I$6:$I$19996,"*"&amp;B47&amp;"*"))</f>
        <v/>
      </c>
      <c r="H47" s="26" t="str">
        <f>IF(B47="","",SUMIFS('附件一之2-參加學生名單'!$O$6:$O$19996,'附件一之2-參加學生名單'!$I$6:$I$19996,"*"&amp;B47&amp;"*"))</f>
        <v/>
      </c>
      <c r="I47" s="26" t="str">
        <f>IF(B47="","",SUMIFS('附件一之2-參加學生名單'!$P$6:$P$19996,'附件一之2-參加學生名單'!$I$6:$I$19996,"*"&amp;B47&amp;"*"))</f>
        <v/>
      </c>
      <c r="J47" s="93" t="str">
        <f t="shared" si="4"/>
        <v/>
      </c>
      <c r="K47" s="15"/>
      <c r="L47" s="135" t="str">
        <f t="shared" si="5"/>
        <v/>
      </c>
      <c r="M47" s="121"/>
      <c r="N47" s="121"/>
      <c r="O47" s="119"/>
      <c r="P47" s="28" t="str">
        <f t="shared" si="6"/>
        <v/>
      </c>
      <c r="Q47" s="28" t="str">
        <f t="shared" si="7"/>
        <v/>
      </c>
      <c r="R47" s="28" t="str">
        <f t="shared" si="8"/>
        <v/>
      </c>
      <c r="S47" s="131" t="str">
        <f t="shared" si="9"/>
        <v/>
      </c>
      <c r="T47" s="131" t="str">
        <f t="shared" si="10"/>
        <v/>
      </c>
      <c r="U47" s="127" t="str">
        <f t="shared" si="11"/>
        <v/>
      </c>
      <c r="V47" s="127" t="str">
        <f t="shared" si="12"/>
        <v/>
      </c>
      <c r="W47" s="127" t="str">
        <f t="shared" si="13"/>
        <v/>
      </c>
      <c r="X47" s="128" t="str">
        <f t="shared" si="14"/>
        <v/>
      </c>
      <c r="Y47" s="137" t="str">
        <f t="shared" si="15"/>
        <v/>
      </c>
      <c r="Z47" s="129" t="str">
        <f t="shared" si="16"/>
        <v/>
      </c>
      <c r="AA47" s="122" t="str">
        <f t="shared" si="17"/>
        <v/>
      </c>
      <c r="AB47" s="122" t="str">
        <f t="shared" si="18"/>
        <v/>
      </c>
      <c r="AC47" s="122" t="str">
        <f t="shared" si="19"/>
        <v/>
      </c>
      <c r="AD47" s="15"/>
      <c r="AE47" s="15"/>
      <c r="AF47" s="122" t="str">
        <f t="shared" si="20"/>
        <v/>
      </c>
      <c r="AG47" s="120" t="str">
        <f t="shared" si="21"/>
        <v/>
      </c>
      <c r="AH47" s="120" t="str">
        <f t="shared" si="22"/>
        <v/>
      </c>
      <c r="AI47" s="122" t="str">
        <f t="shared" si="23"/>
        <v/>
      </c>
    </row>
    <row r="48" spans="1:35">
      <c r="A48" s="19" t="str">
        <f t="shared" si="3"/>
        <v/>
      </c>
      <c r="B48" s="19" t="str">
        <f>IF('附件一之1-開班數'!B48="","",'附件一之1-開班數'!B48)</f>
        <v/>
      </c>
      <c r="C48" s="121"/>
      <c r="D48" s="15"/>
      <c r="E48" s="26" t="str">
        <f>IF(B48="","",SUMIFS('附件一之2-參加學生名單'!$L$6:$L$19996,'附件一之2-參加學生名單'!$I$6:$I$19996,"*"&amp;B48&amp;"*"))</f>
        <v/>
      </c>
      <c r="F48" s="26" t="str">
        <f>IF(B48="","",SUMIFS('附件一之2-參加學生名單'!$M$6:$M$19996,'附件一之2-參加學生名單'!$I$6:$I$19996,"*"&amp;B48&amp;"*"))</f>
        <v/>
      </c>
      <c r="G48" s="26" t="str">
        <f>IF(B48="","",SUMIFS('附件一之2-參加學生名單'!$N$6:$N$19996,'附件一之2-參加學生名單'!$I$6:$I$19996,"*"&amp;B48&amp;"*"))</f>
        <v/>
      </c>
      <c r="H48" s="26" t="str">
        <f>IF(B48="","",SUMIFS('附件一之2-參加學生名單'!$O$6:$O$19996,'附件一之2-參加學生名單'!$I$6:$I$19996,"*"&amp;B48&amp;"*"))</f>
        <v/>
      </c>
      <c r="I48" s="26" t="str">
        <f>IF(B48="","",SUMIFS('附件一之2-參加學生名單'!$P$6:$P$19996,'附件一之2-參加學生名單'!$I$6:$I$19996,"*"&amp;B48&amp;"*"))</f>
        <v/>
      </c>
      <c r="J48" s="93" t="str">
        <f t="shared" si="4"/>
        <v/>
      </c>
      <c r="K48" s="15"/>
      <c r="L48" s="135" t="str">
        <f t="shared" si="5"/>
        <v/>
      </c>
      <c r="M48" s="121"/>
      <c r="N48" s="121"/>
      <c r="O48" s="119"/>
      <c r="P48" s="28" t="str">
        <f t="shared" si="6"/>
        <v/>
      </c>
      <c r="Q48" s="28" t="str">
        <f t="shared" si="7"/>
        <v/>
      </c>
      <c r="R48" s="28" t="str">
        <f t="shared" si="8"/>
        <v/>
      </c>
      <c r="S48" s="131" t="str">
        <f t="shared" si="9"/>
        <v/>
      </c>
      <c r="T48" s="131" t="str">
        <f t="shared" si="10"/>
        <v/>
      </c>
      <c r="U48" s="127" t="str">
        <f t="shared" si="11"/>
        <v/>
      </c>
      <c r="V48" s="127" t="str">
        <f t="shared" si="12"/>
        <v/>
      </c>
      <c r="W48" s="127" t="str">
        <f t="shared" si="13"/>
        <v/>
      </c>
      <c r="X48" s="128" t="str">
        <f t="shared" si="14"/>
        <v/>
      </c>
      <c r="Y48" s="137" t="str">
        <f t="shared" si="15"/>
        <v/>
      </c>
      <c r="Z48" s="129" t="str">
        <f t="shared" si="16"/>
        <v/>
      </c>
      <c r="AA48" s="122" t="str">
        <f t="shared" si="17"/>
        <v/>
      </c>
      <c r="AB48" s="122" t="str">
        <f t="shared" si="18"/>
        <v/>
      </c>
      <c r="AC48" s="122" t="str">
        <f t="shared" si="19"/>
        <v/>
      </c>
      <c r="AD48" s="15"/>
      <c r="AE48" s="15"/>
      <c r="AF48" s="122" t="str">
        <f t="shared" si="20"/>
        <v/>
      </c>
      <c r="AG48" s="120" t="str">
        <f t="shared" si="21"/>
        <v/>
      </c>
      <c r="AH48" s="120" t="str">
        <f t="shared" si="22"/>
        <v/>
      </c>
      <c r="AI48" s="122" t="str">
        <f t="shared" si="23"/>
        <v/>
      </c>
    </row>
    <row r="49" spans="1:35">
      <c r="A49" s="19" t="str">
        <f t="shared" si="3"/>
        <v/>
      </c>
      <c r="B49" s="19" t="str">
        <f>IF('附件一之1-開班數'!B49="","",'附件一之1-開班數'!B49)</f>
        <v/>
      </c>
      <c r="C49" s="15"/>
      <c r="D49" s="15"/>
      <c r="E49" s="26" t="str">
        <f>IF(B49="","",SUMIFS('附件一之2-參加學生名單'!$L$6:$L$19996,'附件一之2-參加學生名單'!$I$6:$I$19996,"*"&amp;B49&amp;"*"))</f>
        <v/>
      </c>
      <c r="F49" s="26" t="str">
        <f>IF(B49="","",SUMIFS('附件一之2-參加學生名單'!$M$6:$M$19996,'附件一之2-參加學生名單'!$I$6:$I$19996,"*"&amp;B49&amp;"*"))</f>
        <v/>
      </c>
      <c r="G49" s="26" t="str">
        <f>IF(B49="","",SUMIFS('附件一之2-參加學生名單'!$N$6:$N$19996,'附件一之2-參加學生名單'!$I$6:$I$19996,"*"&amp;B49&amp;"*"))</f>
        <v/>
      </c>
      <c r="H49" s="26" t="str">
        <f>IF(B49="","",SUMIFS('附件一之2-參加學生名單'!$O$6:$O$19996,'附件一之2-參加學生名單'!$I$6:$I$19996,"*"&amp;B49&amp;"*"))</f>
        <v/>
      </c>
      <c r="I49" s="26" t="str">
        <f>IF(B49="","",SUMIFS('附件一之2-參加學生名單'!$P$6:$P$19996,'附件一之2-參加學生名單'!$I$6:$I$19996,"*"&amp;B49&amp;"*"))</f>
        <v/>
      </c>
      <c r="J49" s="93" t="str">
        <f t="shared" si="4"/>
        <v/>
      </c>
      <c r="K49" s="15"/>
      <c r="L49" s="135" t="str">
        <f t="shared" si="5"/>
        <v/>
      </c>
      <c r="M49" s="121"/>
      <c r="N49" s="121"/>
      <c r="O49" s="119"/>
      <c r="P49" s="28" t="str">
        <f t="shared" si="6"/>
        <v/>
      </c>
      <c r="Q49" s="28" t="str">
        <f t="shared" si="7"/>
        <v/>
      </c>
      <c r="R49" s="28" t="str">
        <f t="shared" si="8"/>
        <v/>
      </c>
      <c r="S49" s="131" t="str">
        <f t="shared" si="9"/>
        <v/>
      </c>
      <c r="T49" s="131" t="str">
        <f t="shared" si="10"/>
        <v/>
      </c>
      <c r="U49" s="127" t="str">
        <f t="shared" si="11"/>
        <v/>
      </c>
      <c r="V49" s="127" t="str">
        <f t="shared" si="12"/>
        <v/>
      </c>
      <c r="W49" s="127" t="str">
        <f t="shared" si="13"/>
        <v/>
      </c>
      <c r="X49" s="128" t="str">
        <f t="shared" si="14"/>
        <v/>
      </c>
      <c r="Y49" s="137" t="str">
        <f t="shared" si="15"/>
        <v/>
      </c>
      <c r="Z49" s="129" t="str">
        <f t="shared" si="16"/>
        <v/>
      </c>
      <c r="AA49" s="122" t="str">
        <f t="shared" si="17"/>
        <v/>
      </c>
      <c r="AB49" s="122" t="str">
        <f t="shared" si="18"/>
        <v/>
      </c>
      <c r="AC49" s="122" t="str">
        <f t="shared" si="19"/>
        <v/>
      </c>
      <c r="AD49" s="15"/>
      <c r="AE49" s="15"/>
      <c r="AF49" s="122" t="str">
        <f t="shared" si="20"/>
        <v/>
      </c>
      <c r="AG49" s="120" t="str">
        <f t="shared" si="21"/>
        <v/>
      </c>
      <c r="AH49" s="120" t="str">
        <f t="shared" si="22"/>
        <v/>
      </c>
      <c r="AI49" s="122" t="str">
        <f t="shared" si="23"/>
        <v/>
      </c>
    </row>
    <row r="50" spans="1:35">
      <c r="A50" s="19" t="str">
        <f t="shared" si="3"/>
        <v/>
      </c>
      <c r="B50" s="19" t="str">
        <f>IF('附件一之1-開班數'!B50="","",'附件一之1-開班數'!B50)</f>
        <v/>
      </c>
      <c r="C50" s="15"/>
      <c r="D50" s="15"/>
      <c r="E50" s="26" t="str">
        <f>IF(B50="","",SUMIFS('附件一之2-參加學生名單'!$L$6:$L$19996,'附件一之2-參加學生名單'!$I$6:$I$19996,"*"&amp;B50&amp;"*"))</f>
        <v/>
      </c>
      <c r="F50" s="26" t="str">
        <f>IF(B50="","",SUMIFS('附件一之2-參加學生名單'!$M$6:$M$19996,'附件一之2-參加學生名單'!$I$6:$I$19996,"*"&amp;B50&amp;"*"))</f>
        <v/>
      </c>
      <c r="G50" s="26" t="str">
        <f>IF(B50="","",SUMIFS('附件一之2-參加學生名單'!$N$6:$N$19996,'附件一之2-參加學生名單'!$I$6:$I$19996,"*"&amp;B50&amp;"*"))</f>
        <v/>
      </c>
      <c r="H50" s="26" t="str">
        <f>IF(B50="","",SUMIFS('附件一之2-參加學生名單'!$O$6:$O$19996,'附件一之2-參加學生名單'!$I$6:$I$19996,"*"&amp;B50&amp;"*"))</f>
        <v/>
      </c>
      <c r="I50" s="26" t="str">
        <f>IF(B50="","",SUMIFS('附件一之2-參加學生名單'!$P$6:$P$19996,'附件一之2-參加學生名單'!$I$6:$I$19996,"*"&amp;B50&amp;"*"))</f>
        <v/>
      </c>
      <c r="J50" s="93" t="str">
        <f t="shared" si="4"/>
        <v/>
      </c>
      <c r="K50" s="15"/>
      <c r="L50" s="135" t="str">
        <f t="shared" si="5"/>
        <v/>
      </c>
      <c r="M50" s="121"/>
      <c r="N50" s="121"/>
      <c r="O50" s="119"/>
      <c r="P50" s="28" t="str">
        <f t="shared" si="6"/>
        <v/>
      </c>
      <c r="Q50" s="28" t="str">
        <f t="shared" si="7"/>
        <v/>
      </c>
      <c r="R50" s="28" t="str">
        <f t="shared" si="8"/>
        <v/>
      </c>
      <c r="S50" s="131" t="str">
        <f t="shared" si="9"/>
        <v/>
      </c>
      <c r="T50" s="131" t="str">
        <f t="shared" si="10"/>
        <v/>
      </c>
      <c r="U50" s="127" t="str">
        <f t="shared" si="11"/>
        <v/>
      </c>
      <c r="V50" s="127" t="str">
        <f t="shared" si="12"/>
        <v/>
      </c>
      <c r="W50" s="127" t="str">
        <f t="shared" si="13"/>
        <v/>
      </c>
      <c r="X50" s="128" t="str">
        <f t="shared" si="14"/>
        <v/>
      </c>
      <c r="Y50" s="137" t="str">
        <f t="shared" si="15"/>
        <v/>
      </c>
      <c r="Z50" s="129" t="str">
        <f t="shared" si="16"/>
        <v/>
      </c>
      <c r="AA50" s="122" t="str">
        <f t="shared" si="17"/>
        <v/>
      </c>
      <c r="AB50" s="122" t="str">
        <f t="shared" si="18"/>
        <v/>
      </c>
      <c r="AC50" s="122" t="str">
        <f t="shared" si="19"/>
        <v/>
      </c>
      <c r="AD50" s="15"/>
      <c r="AE50" s="15"/>
      <c r="AF50" s="122" t="str">
        <f t="shared" si="20"/>
        <v/>
      </c>
      <c r="AG50" s="120" t="str">
        <f t="shared" si="21"/>
        <v/>
      </c>
      <c r="AH50" s="120" t="str">
        <f t="shared" si="22"/>
        <v/>
      </c>
      <c r="AI50" s="122" t="str">
        <f t="shared" si="23"/>
        <v/>
      </c>
    </row>
    <row r="51" spans="1:35">
      <c r="A51" s="19" t="str">
        <f t="shared" si="3"/>
        <v/>
      </c>
      <c r="B51" s="19" t="str">
        <f>IF('附件一之1-開班數'!B51="","",'附件一之1-開班數'!B51)</f>
        <v/>
      </c>
      <c r="C51" s="15"/>
      <c r="D51" s="15"/>
      <c r="E51" s="26" t="str">
        <f>IF(B51="","",SUMIFS('附件一之2-參加學生名單'!$L$6:$L$19996,'附件一之2-參加學生名單'!$I$6:$I$19996,"*"&amp;B51&amp;"*"))</f>
        <v/>
      </c>
      <c r="F51" s="26" t="str">
        <f>IF(B51="","",SUMIFS('附件一之2-參加學生名單'!$M$6:$M$19996,'附件一之2-參加學生名單'!$I$6:$I$19996,"*"&amp;B51&amp;"*"))</f>
        <v/>
      </c>
      <c r="G51" s="26" t="str">
        <f>IF(B51="","",SUMIFS('附件一之2-參加學生名單'!$N$6:$N$19996,'附件一之2-參加學生名單'!$I$6:$I$19996,"*"&amp;B51&amp;"*"))</f>
        <v/>
      </c>
      <c r="H51" s="26" t="str">
        <f>IF(B51="","",SUMIFS('附件一之2-參加學生名單'!$O$6:$O$19996,'附件一之2-參加學生名單'!$I$6:$I$19996,"*"&amp;B51&amp;"*"))</f>
        <v/>
      </c>
      <c r="I51" s="26" t="str">
        <f>IF(B51="","",SUMIFS('附件一之2-參加學生名單'!$P$6:$P$19996,'附件一之2-參加學生名單'!$I$6:$I$19996,"*"&amp;B51&amp;"*"))</f>
        <v/>
      </c>
      <c r="J51" s="93" t="str">
        <f t="shared" si="4"/>
        <v/>
      </c>
      <c r="K51" s="15"/>
      <c r="L51" s="135" t="str">
        <f t="shared" si="5"/>
        <v/>
      </c>
      <c r="M51" s="121"/>
      <c r="N51" s="121"/>
      <c r="O51" s="119"/>
      <c r="P51" s="28" t="str">
        <f t="shared" si="6"/>
        <v/>
      </c>
      <c r="Q51" s="28" t="str">
        <f t="shared" si="7"/>
        <v/>
      </c>
      <c r="R51" s="28" t="str">
        <f t="shared" si="8"/>
        <v/>
      </c>
      <c r="S51" s="131" t="str">
        <f t="shared" si="9"/>
        <v/>
      </c>
      <c r="T51" s="131" t="str">
        <f t="shared" si="10"/>
        <v/>
      </c>
      <c r="U51" s="127" t="str">
        <f t="shared" si="11"/>
        <v/>
      </c>
      <c r="V51" s="127" t="str">
        <f t="shared" si="12"/>
        <v/>
      </c>
      <c r="W51" s="127" t="str">
        <f t="shared" si="13"/>
        <v/>
      </c>
      <c r="X51" s="128" t="str">
        <f t="shared" si="14"/>
        <v/>
      </c>
      <c r="Y51" s="137" t="str">
        <f t="shared" si="15"/>
        <v/>
      </c>
      <c r="Z51" s="129" t="str">
        <f t="shared" si="16"/>
        <v/>
      </c>
      <c r="AA51" s="122" t="str">
        <f t="shared" si="17"/>
        <v/>
      </c>
      <c r="AB51" s="122" t="str">
        <f t="shared" si="18"/>
        <v/>
      </c>
      <c r="AC51" s="122" t="str">
        <f t="shared" si="19"/>
        <v/>
      </c>
      <c r="AD51" s="15"/>
      <c r="AE51" s="15"/>
      <c r="AF51" s="122" t="str">
        <f t="shared" si="20"/>
        <v/>
      </c>
      <c r="AG51" s="120" t="str">
        <f t="shared" si="21"/>
        <v/>
      </c>
      <c r="AH51" s="120" t="str">
        <f t="shared" si="22"/>
        <v/>
      </c>
      <c r="AI51" s="122" t="str">
        <f t="shared" si="23"/>
        <v/>
      </c>
    </row>
    <row r="52" spans="1:35">
      <c r="A52" s="19" t="str">
        <f t="shared" si="3"/>
        <v/>
      </c>
      <c r="B52" s="19" t="str">
        <f>IF('附件一之1-開班數'!B52="","",'附件一之1-開班數'!B52)</f>
        <v/>
      </c>
      <c r="C52" s="15"/>
      <c r="D52" s="15"/>
      <c r="E52" s="26" t="str">
        <f>IF(B52="","",SUMIFS('附件一之2-參加學生名單'!$L$6:$L$19996,'附件一之2-參加學生名單'!$I$6:$I$19996,"*"&amp;B52&amp;"*"))</f>
        <v/>
      </c>
      <c r="F52" s="26" t="str">
        <f>IF(B52="","",SUMIFS('附件一之2-參加學生名單'!$M$6:$M$19996,'附件一之2-參加學生名單'!$I$6:$I$19996,"*"&amp;B52&amp;"*"))</f>
        <v/>
      </c>
      <c r="G52" s="26" t="str">
        <f>IF(B52="","",SUMIFS('附件一之2-參加學生名單'!$N$6:$N$19996,'附件一之2-參加學生名單'!$I$6:$I$19996,"*"&amp;B52&amp;"*"))</f>
        <v/>
      </c>
      <c r="H52" s="26" t="str">
        <f>IF(B52="","",SUMIFS('附件一之2-參加學生名單'!$O$6:$O$19996,'附件一之2-參加學生名單'!$I$6:$I$19996,"*"&amp;B52&amp;"*"))</f>
        <v/>
      </c>
      <c r="I52" s="26" t="str">
        <f>IF(B52="","",SUMIFS('附件一之2-參加學生名單'!$P$6:$P$19996,'附件一之2-參加學生名單'!$I$6:$I$19996,"*"&amp;B52&amp;"*"))</f>
        <v/>
      </c>
      <c r="J52" s="93" t="str">
        <f t="shared" si="4"/>
        <v/>
      </c>
      <c r="K52" s="15"/>
      <c r="L52" s="135" t="str">
        <f t="shared" si="5"/>
        <v/>
      </c>
      <c r="M52" s="121"/>
      <c r="N52" s="121"/>
      <c r="O52" s="119"/>
      <c r="P52" s="28" t="str">
        <f t="shared" si="6"/>
        <v/>
      </c>
      <c r="Q52" s="28" t="str">
        <f t="shared" si="7"/>
        <v/>
      </c>
      <c r="R52" s="28" t="str">
        <f t="shared" si="8"/>
        <v/>
      </c>
      <c r="S52" s="131" t="str">
        <f t="shared" si="9"/>
        <v/>
      </c>
      <c r="T52" s="131" t="str">
        <f t="shared" si="10"/>
        <v/>
      </c>
      <c r="U52" s="127" t="str">
        <f t="shared" si="11"/>
        <v/>
      </c>
      <c r="V52" s="127" t="str">
        <f t="shared" si="12"/>
        <v/>
      </c>
      <c r="W52" s="127" t="str">
        <f t="shared" si="13"/>
        <v/>
      </c>
      <c r="X52" s="128" t="str">
        <f t="shared" si="14"/>
        <v/>
      </c>
      <c r="Y52" s="137" t="str">
        <f t="shared" si="15"/>
        <v/>
      </c>
      <c r="Z52" s="129" t="str">
        <f t="shared" si="16"/>
        <v/>
      </c>
      <c r="AA52" s="122" t="str">
        <f t="shared" si="17"/>
        <v/>
      </c>
      <c r="AB52" s="122" t="str">
        <f t="shared" si="18"/>
        <v/>
      </c>
      <c r="AC52" s="122" t="str">
        <f t="shared" si="19"/>
        <v/>
      </c>
      <c r="AD52" s="15"/>
      <c r="AE52" s="15"/>
      <c r="AF52" s="122" t="str">
        <f t="shared" si="20"/>
        <v/>
      </c>
      <c r="AG52" s="120" t="str">
        <f t="shared" si="21"/>
        <v/>
      </c>
      <c r="AH52" s="120" t="str">
        <f t="shared" si="22"/>
        <v/>
      </c>
      <c r="AI52" s="122" t="str">
        <f t="shared" si="23"/>
        <v/>
      </c>
    </row>
    <row r="53" spans="1:35">
      <c r="A53" s="19" t="str">
        <f t="shared" si="3"/>
        <v/>
      </c>
      <c r="B53" s="19" t="str">
        <f>IF('附件一之1-開班數'!B53="","",'附件一之1-開班數'!B53)</f>
        <v/>
      </c>
      <c r="C53" s="15"/>
      <c r="D53" s="15"/>
      <c r="E53" s="26" t="str">
        <f>IF(B53="","",SUMIFS('附件一之2-參加學生名單'!$L$6:$L$19996,'附件一之2-參加學生名單'!$I$6:$I$19996,"*"&amp;B53&amp;"*"))</f>
        <v/>
      </c>
      <c r="F53" s="26" t="str">
        <f>IF(B53="","",SUMIFS('附件一之2-參加學生名單'!$M$6:$M$19996,'附件一之2-參加學生名單'!$I$6:$I$19996,"*"&amp;B53&amp;"*"))</f>
        <v/>
      </c>
      <c r="G53" s="26" t="str">
        <f>IF(B53="","",SUMIFS('附件一之2-參加學生名單'!$N$6:$N$19996,'附件一之2-參加學生名單'!$I$6:$I$19996,"*"&amp;B53&amp;"*"))</f>
        <v/>
      </c>
      <c r="H53" s="26" t="str">
        <f>IF(B53="","",SUMIFS('附件一之2-參加學生名單'!$O$6:$O$19996,'附件一之2-參加學生名單'!$I$6:$I$19996,"*"&amp;B53&amp;"*"))</f>
        <v/>
      </c>
      <c r="I53" s="26" t="str">
        <f>IF(B53="","",SUMIFS('附件一之2-參加學生名單'!$P$6:$P$19996,'附件一之2-參加學生名單'!$I$6:$I$19996,"*"&amp;B53&amp;"*"))</f>
        <v/>
      </c>
      <c r="J53" s="93" t="str">
        <f t="shared" si="4"/>
        <v/>
      </c>
      <c r="K53" s="15"/>
      <c r="L53" s="135" t="str">
        <f t="shared" si="5"/>
        <v/>
      </c>
      <c r="M53" s="121"/>
      <c r="N53" s="121"/>
      <c r="O53" s="119"/>
      <c r="P53" s="28" t="str">
        <f t="shared" si="6"/>
        <v/>
      </c>
      <c r="Q53" s="28" t="str">
        <f t="shared" si="7"/>
        <v/>
      </c>
      <c r="R53" s="28" t="str">
        <f t="shared" si="8"/>
        <v/>
      </c>
      <c r="S53" s="131" t="str">
        <f t="shared" si="9"/>
        <v/>
      </c>
      <c r="T53" s="131" t="str">
        <f t="shared" si="10"/>
        <v/>
      </c>
      <c r="U53" s="127" t="str">
        <f t="shared" si="11"/>
        <v/>
      </c>
      <c r="V53" s="127" t="str">
        <f t="shared" si="12"/>
        <v/>
      </c>
      <c r="W53" s="127" t="str">
        <f t="shared" si="13"/>
        <v/>
      </c>
      <c r="X53" s="128" t="str">
        <f t="shared" si="14"/>
        <v/>
      </c>
      <c r="Y53" s="137" t="str">
        <f t="shared" si="15"/>
        <v/>
      </c>
      <c r="Z53" s="129" t="str">
        <f t="shared" si="16"/>
        <v/>
      </c>
      <c r="AA53" s="122" t="str">
        <f t="shared" si="17"/>
        <v/>
      </c>
      <c r="AB53" s="122" t="str">
        <f t="shared" si="18"/>
        <v/>
      </c>
      <c r="AC53" s="122" t="str">
        <f t="shared" si="19"/>
        <v/>
      </c>
      <c r="AD53" s="15"/>
      <c r="AE53" s="15"/>
      <c r="AF53" s="122" t="str">
        <f t="shared" si="20"/>
        <v/>
      </c>
      <c r="AG53" s="120" t="str">
        <f t="shared" si="21"/>
        <v/>
      </c>
      <c r="AH53" s="120" t="str">
        <f t="shared" si="22"/>
        <v/>
      </c>
      <c r="AI53" s="122" t="str">
        <f t="shared" si="23"/>
        <v/>
      </c>
    </row>
    <row r="54" spans="1:35">
      <c r="A54" s="19" t="str">
        <f t="shared" si="3"/>
        <v/>
      </c>
      <c r="B54" s="19" t="str">
        <f>IF('附件一之1-開班數'!B54="","",'附件一之1-開班數'!B54)</f>
        <v/>
      </c>
      <c r="C54" s="15"/>
      <c r="D54" s="15"/>
      <c r="E54" s="26" t="str">
        <f>IF(B54="","",SUMIFS('附件一之2-參加學生名單'!$L$6:$L$19996,'附件一之2-參加學生名單'!$I$6:$I$19996,"*"&amp;B54&amp;"*"))</f>
        <v/>
      </c>
      <c r="F54" s="26" t="str">
        <f>IF(B54="","",SUMIFS('附件一之2-參加學生名單'!$M$6:$M$19996,'附件一之2-參加學生名單'!$I$6:$I$19996,"*"&amp;B54&amp;"*"))</f>
        <v/>
      </c>
      <c r="G54" s="26" t="str">
        <f>IF(B54="","",SUMIFS('附件一之2-參加學生名單'!$N$6:$N$19996,'附件一之2-參加學生名單'!$I$6:$I$19996,"*"&amp;B54&amp;"*"))</f>
        <v/>
      </c>
      <c r="H54" s="26" t="str">
        <f>IF(B54="","",SUMIFS('附件一之2-參加學生名單'!$O$6:$O$19996,'附件一之2-參加學生名單'!$I$6:$I$19996,"*"&amp;B54&amp;"*"))</f>
        <v/>
      </c>
      <c r="I54" s="26" t="str">
        <f>IF(B54="","",SUMIFS('附件一之2-參加學生名單'!$P$6:$P$19996,'附件一之2-參加學生名單'!$I$6:$I$19996,"*"&amp;B54&amp;"*"))</f>
        <v/>
      </c>
      <c r="J54" s="93" t="str">
        <f t="shared" si="4"/>
        <v/>
      </c>
      <c r="K54" s="15"/>
      <c r="L54" s="135" t="str">
        <f t="shared" si="5"/>
        <v/>
      </c>
      <c r="M54" s="121"/>
      <c r="N54" s="121"/>
      <c r="O54" s="119"/>
      <c r="P54" s="28" t="str">
        <f t="shared" si="6"/>
        <v/>
      </c>
      <c r="Q54" s="28" t="str">
        <f t="shared" si="7"/>
        <v/>
      </c>
      <c r="R54" s="28" t="str">
        <f t="shared" si="8"/>
        <v/>
      </c>
      <c r="S54" s="131" t="str">
        <f t="shared" si="9"/>
        <v/>
      </c>
      <c r="T54" s="131" t="str">
        <f t="shared" si="10"/>
        <v/>
      </c>
      <c r="U54" s="127" t="str">
        <f t="shared" si="11"/>
        <v/>
      </c>
      <c r="V54" s="127" t="str">
        <f t="shared" si="12"/>
        <v/>
      </c>
      <c r="W54" s="127" t="str">
        <f t="shared" si="13"/>
        <v/>
      </c>
      <c r="X54" s="128" t="str">
        <f t="shared" si="14"/>
        <v/>
      </c>
      <c r="Y54" s="137" t="str">
        <f t="shared" si="15"/>
        <v/>
      </c>
      <c r="Z54" s="129" t="str">
        <f t="shared" si="16"/>
        <v/>
      </c>
      <c r="AA54" s="122" t="str">
        <f t="shared" si="17"/>
        <v/>
      </c>
      <c r="AB54" s="122" t="str">
        <f t="shared" si="18"/>
        <v/>
      </c>
      <c r="AC54" s="122" t="str">
        <f t="shared" si="19"/>
        <v/>
      </c>
      <c r="AD54" s="15"/>
      <c r="AE54" s="15"/>
      <c r="AF54" s="122" t="str">
        <f t="shared" si="20"/>
        <v/>
      </c>
      <c r="AG54" s="120" t="str">
        <f t="shared" si="21"/>
        <v/>
      </c>
      <c r="AH54" s="120" t="str">
        <f t="shared" si="22"/>
        <v/>
      </c>
      <c r="AI54" s="122" t="str">
        <f t="shared" si="23"/>
        <v/>
      </c>
    </row>
    <row r="55" spans="1:35">
      <c r="A55" s="19" t="str">
        <f t="shared" si="3"/>
        <v/>
      </c>
      <c r="B55" s="19" t="str">
        <f>IF('附件一之1-開班數'!B55="","",'附件一之1-開班數'!B55)</f>
        <v/>
      </c>
      <c r="C55" s="15"/>
      <c r="D55" s="15"/>
      <c r="E55" s="26" t="str">
        <f>IF(B55="","",SUMIFS('附件一之2-參加學生名單'!$L$6:$L$19996,'附件一之2-參加學生名單'!$I$6:$I$19996,"*"&amp;B55&amp;"*"))</f>
        <v/>
      </c>
      <c r="F55" s="26" t="str">
        <f>IF(B55="","",SUMIFS('附件一之2-參加學生名單'!$M$6:$M$19996,'附件一之2-參加學生名單'!$I$6:$I$19996,"*"&amp;B55&amp;"*"))</f>
        <v/>
      </c>
      <c r="G55" s="26" t="str">
        <f>IF(B55="","",SUMIFS('附件一之2-參加學生名單'!$N$6:$N$19996,'附件一之2-參加學生名單'!$I$6:$I$19996,"*"&amp;B55&amp;"*"))</f>
        <v/>
      </c>
      <c r="H55" s="26" t="str">
        <f>IF(B55="","",SUMIFS('附件一之2-參加學生名單'!$O$6:$O$19996,'附件一之2-參加學生名單'!$I$6:$I$19996,"*"&amp;B55&amp;"*"))</f>
        <v/>
      </c>
      <c r="I55" s="26" t="str">
        <f>IF(B55="","",SUMIFS('附件一之2-參加學生名單'!$P$6:$P$19996,'附件一之2-參加學生名單'!$I$6:$I$19996,"*"&amp;B55&amp;"*"))</f>
        <v/>
      </c>
      <c r="J55" s="93" t="str">
        <f t="shared" si="4"/>
        <v/>
      </c>
      <c r="K55" s="15"/>
      <c r="L55" s="135" t="str">
        <f t="shared" si="5"/>
        <v/>
      </c>
      <c r="M55" s="121"/>
      <c r="N55" s="121"/>
      <c r="O55" s="119"/>
      <c r="P55" s="28" t="str">
        <f t="shared" si="6"/>
        <v/>
      </c>
      <c r="Q55" s="28" t="str">
        <f t="shared" si="7"/>
        <v/>
      </c>
      <c r="R55" s="28" t="str">
        <f t="shared" si="8"/>
        <v/>
      </c>
      <c r="S55" s="131" t="str">
        <f t="shared" si="9"/>
        <v/>
      </c>
      <c r="T55" s="131" t="str">
        <f t="shared" si="10"/>
        <v/>
      </c>
      <c r="U55" s="127" t="str">
        <f t="shared" si="11"/>
        <v/>
      </c>
      <c r="V55" s="127" t="str">
        <f t="shared" si="12"/>
        <v/>
      </c>
      <c r="W55" s="127" t="str">
        <f t="shared" si="13"/>
        <v/>
      </c>
      <c r="X55" s="128" t="str">
        <f t="shared" si="14"/>
        <v/>
      </c>
      <c r="Y55" s="137" t="str">
        <f t="shared" si="15"/>
        <v/>
      </c>
      <c r="Z55" s="129" t="str">
        <f t="shared" si="16"/>
        <v/>
      </c>
      <c r="AA55" s="122" t="str">
        <f t="shared" si="17"/>
        <v/>
      </c>
      <c r="AB55" s="122" t="str">
        <f t="shared" si="18"/>
        <v/>
      </c>
      <c r="AC55" s="122" t="str">
        <f t="shared" si="19"/>
        <v/>
      </c>
      <c r="AD55" s="15"/>
      <c r="AE55" s="15"/>
      <c r="AF55" s="122" t="str">
        <f t="shared" si="20"/>
        <v/>
      </c>
      <c r="AG55" s="120" t="str">
        <f t="shared" si="21"/>
        <v/>
      </c>
      <c r="AH55" s="120" t="str">
        <f t="shared" si="22"/>
        <v/>
      </c>
      <c r="AI55" s="122" t="str">
        <f t="shared" si="23"/>
        <v/>
      </c>
    </row>
    <row r="56" spans="1:35">
      <c r="A56" s="19" t="str">
        <f t="shared" si="3"/>
        <v/>
      </c>
      <c r="B56" s="19" t="str">
        <f>IF('附件一之1-開班數'!B56="","",'附件一之1-開班數'!B56)</f>
        <v/>
      </c>
      <c r="C56" s="15"/>
      <c r="D56" s="15"/>
      <c r="E56" s="26" t="str">
        <f>IF(B56="","",SUMIFS('附件一之2-參加學生名單'!$L$6:$L$19996,'附件一之2-參加學生名單'!$I$6:$I$19996,"*"&amp;B56&amp;"*"))</f>
        <v/>
      </c>
      <c r="F56" s="26" t="str">
        <f>IF(B56="","",SUMIFS('附件一之2-參加學生名單'!$M$6:$M$19996,'附件一之2-參加學生名單'!$I$6:$I$19996,"*"&amp;B56&amp;"*"))</f>
        <v/>
      </c>
      <c r="G56" s="26" t="str">
        <f>IF(B56="","",SUMIFS('附件一之2-參加學生名單'!$N$6:$N$19996,'附件一之2-參加學生名單'!$I$6:$I$19996,"*"&amp;B56&amp;"*"))</f>
        <v/>
      </c>
      <c r="H56" s="26" t="str">
        <f>IF(B56="","",SUMIFS('附件一之2-參加學生名單'!$O$6:$O$19996,'附件一之2-參加學生名單'!$I$6:$I$19996,"*"&amp;B56&amp;"*"))</f>
        <v/>
      </c>
      <c r="I56" s="26" t="str">
        <f>IF(B56="","",SUMIFS('附件一之2-參加學生名單'!$P$6:$P$19996,'附件一之2-參加學生名單'!$I$6:$I$19996,"*"&amp;B56&amp;"*"))</f>
        <v/>
      </c>
      <c r="J56" s="93" t="str">
        <f t="shared" si="4"/>
        <v/>
      </c>
      <c r="K56" s="15"/>
      <c r="L56" s="135" t="str">
        <f t="shared" si="5"/>
        <v/>
      </c>
      <c r="M56" s="121"/>
      <c r="N56" s="121"/>
      <c r="O56" s="119"/>
      <c r="P56" s="28" t="str">
        <f t="shared" si="6"/>
        <v/>
      </c>
      <c r="Q56" s="28" t="str">
        <f t="shared" si="7"/>
        <v/>
      </c>
      <c r="R56" s="28" t="str">
        <f t="shared" si="8"/>
        <v/>
      </c>
      <c r="S56" s="131" t="str">
        <f t="shared" si="9"/>
        <v/>
      </c>
      <c r="T56" s="131" t="str">
        <f t="shared" si="10"/>
        <v/>
      </c>
      <c r="U56" s="127" t="str">
        <f t="shared" si="11"/>
        <v/>
      </c>
      <c r="V56" s="127" t="str">
        <f t="shared" si="12"/>
        <v/>
      </c>
      <c r="W56" s="127" t="str">
        <f t="shared" si="13"/>
        <v/>
      </c>
      <c r="X56" s="128" t="str">
        <f t="shared" si="14"/>
        <v/>
      </c>
      <c r="Y56" s="137" t="str">
        <f t="shared" si="15"/>
        <v/>
      </c>
      <c r="Z56" s="129" t="str">
        <f t="shared" si="16"/>
        <v/>
      </c>
      <c r="AA56" s="122" t="str">
        <f t="shared" si="17"/>
        <v/>
      </c>
      <c r="AB56" s="122" t="str">
        <f t="shared" si="18"/>
        <v/>
      </c>
      <c r="AC56" s="122" t="str">
        <f t="shared" si="19"/>
        <v/>
      </c>
      <c r="AD56" s="15"/>
      <c r="AE56" s="15"/>
      <c r="AF56" s="122" t="str">
        <f t="shared" si="20"/>
        <v/>
      </c>
      <c r="AG56" s="120" t="str">
        <f t="shared" si="21"/>
        <v/>
      </c>
      <c r="AH56" s="120" t="str">
        <f t="shared" si="22"/>
        <v/>
      </c>
      <c r="AI56" s="122" t="str">
        <f t="shared" si="23"/>
        <v/>
      </c>
    </row>
    <row r="57" spans="1:35">
      <c r="A57" s="19" t="str">
        <f t="shared" si="3"/>
        <v/>
      </c>
      <c r="B57" s="19" t="str">
        <f>IF('附件一之1-開班數'!B57="","",'附件一之1-開班數'!B57)</f>
        <v/>
      </c>
      <c r="C57" s="15"/>
      <c r="D57" s="15"/>
      <c r="E57" s="26" t="str">
        <f>IF(B57="","",SUMIFS('附件一之2-參加學生名單'!$L$6:$L$19996,'附件一之2-參加學生名單'!$I$6:$I$19996,"*"&amp;B57&amp;"*"))</f>
        <v/>
      </c>
      <c r="F57" s="26" t="str">
        <f>IF(B57="","",SUMIFS('附件一之2-參加學生名單'!$M$6:$M$19996,'附件一之2-參加學生名單'!$I$6:$I$19996,"*"&amp;B57&amp;"*"))</f>
        <v/>
      </c>
      <c r="G57" s="26" t="str">
        <f>IF(B57="","",SUMIFS('附件一之2-參加學生名單'!$N$6:$N$19996,'附件一之2-參加學生名單'!$I$6:$I$19996,"*"&amp;B57&amp;"*"))</f>
        <v/>
      </c>
      <c r="H57" s="26" t="str">
        <f>IF(B57="","",SUMIFS('附件一之2-參加學生名單'!$O$6:$O$19996,'附件一之2-參加學生名單'!$I$6:$I$19996,"*"&amp;B57&amp;"*"))</f>
        <v/>
      </c>
      <c r="I57" s="26" t="str">
        <f>IF(B57="","",SUMIFS('附件一之2-參加學生名單'!$P$6:$P$19996,'附件一之2-參加學生名單'!$I$6:$I$19996,"*"&amp;B57&amp;"*"))</f>
        <v/>
      </c>
      <c r="J57" s="93" t="str">
        <f t="shared" si="4"/>
        <v/>
      </c>
      <c r="K57" s="15"/>
      <c r="L57" s="135" t="str">
        <f t="shared" si="5"/>
        <v/>
      </c>
      <c r="M57" s="121"/>
      <c r="N57" s="121"/>
      <c r="O57" s="119"/>
      <c r="P57" s="28" t="str">
        <f t="shared" si="6"/>
        <v/>
      </c>
      <c r="Q57" s="28" t="str">
        <f t="shared" si="7"/>
        <v/>
      </c>
      <c r="R57" s="28" t="str">
        <f t="shared" si="8"/>
        <v/>
      </c>
      <c r="S57" s="131" t="str">
        <f t="shared" si="9"/>
        <v/>
      </c>
      <c r="T57" s="131" t="str">
        <f t="shared" si="10"/>
        <v/>
      </c>
      <c r="U57" s="127" t="str">
        <f t="shared" si="11"/>
        <v/>
      </c>
      <c r="V57" s="127" t="str">
        <f t="shared" si="12"/>
        <v/>
      </c>
      <c r="W57" s="127" t="str">
        <f t="shared" si="13"/>
        <v/>
      </c>
      <c r="X57" s="128" t="str">
        <f t="shared" si="14"/>
        <v/>
      </c>
      <c r="Y57" s="137" t="str">
        <f t="shared" si="15"/>
        <v/>
      </c>
      <c r="Z57" s="129" t="str">
        <f t="shared" si="16"/>
        <v/>
      </c>
      <c r="AA57" s="122" t="str">
        <f t="shared" si="17"/>
        <v/>
      </c>
      <c r="AB57" s="122" t="str">
        <f t="shared" si="18"/>
        <v/>
      </c>
      <c r="AC57" s="122" t="str">
        <f t="shared" si="19"/>
        <v/>
      </c>
      <c r="AD57" s="15"/>
      <c r="AE57" s="15"/>
      <c r="AF57" s="122" t="str">
        <f t="shared" si="20"/>
        <v/>
      </c>
      <c r="AG57" s="120" t="str">
        <f t="shared" si="21"/>
        <v/>
      </c>
      <c r="AH57" s="120" t="str">
        <f t="shared" si="22"/>
        <v/>
      </c>
      <c r="AI57" s="122" t="str">
        <f t="shared" si="23"/>
        <v/>
      </c>
    </row>
    <row r="58" spans="1:35">
      <c r="A58" s="19" t="str">
        <f t="shared" si="3"/>
        <v/>
      </c>
      <c r="B58" s="19" t="str">
        <f>IF('附件一之1-開班數'!B58="","",'附件一之1-開班數'!B58)</f>
        <v/>
      </c>
      <c r="C58" s="15"/>
      <c r="D58" s="15"/>
      <c r="E58" s="26" t="str">
        <f>IF(B58="","",SUMIFS('附件一之2-參加學生名單'!$L$6:$L$19996,'附件一之2-參加學生名單'!$I$6:$I$19996,"*"&amp;B58&amp;"*"))</f>
        <v/>
      </c>
      <c r="F58" s="26" t="str">
        <f>IF(B58="","",SUMIFS('附件一之2-參加學生名單'!$M$6:$M$19996,'附件一之2-參加學生名單'!$I$6:$I$19996,"*"&amp;B58&amp;"*"))</f>
        <v/>
      </c>
      <c r="G58" s="26" t="str">
        <f>IF(B58="","",SUMIFS('附件一之2-參加學生名單'!$N$6:$N$19996,'附件一之2-參加學生名單'!$I$6:$I$19996,"*"&amp;B58&amp;"*"))</f>
        <v/>
      </c>
      <c r="H58" s="26" t="str">
        <f>IF(B58="","",SUMIFS('附件一之2-參加學生名單'!$O$6:$O$19996,'附件一之2-參加學生名單'!$I$6:$I$19996,"*"&amp;B58&amp;"*"))</f>
        <v/>
      </c>
      <c r="I58" s="26" t="str">
        <f>IF(B58="","",SUMIFS('附件一之2-參加學生名單'!$P$6:$P$19996,'附件一之2-參加學生名單'!$I$6:$I$19996,"*"&amp;B58&amp;"*"))</f>
        <v/>
      </c>
      <c r="J58" s="93" t="str">
        <f t="shared" si="4"/>
        <v/>
      </c>
      <c r="K58" s="15"/>
      <c r="L58" s="135" t="str">
        <f t="shared" si="5"/>
        <v/>
      </c>
      <c r="M58" s="121"/>
      <c r="N58" s="121"/>
      <c r="O58" s="119"/>
      <c r="P58" s="28" t="str">
        <f t="shared" si="6"/>
        <v/>
      </c>
      <c r="Q58" s="28" t="str">
        <f t="shared" si="7"/>
        <v/>
      </c>
      <c r="R58" s="28" t="str">
        <f t="shared" si="8"/>
        <v/>
      </c>
      <c r="S58" s="131" t="str">
        <f t="shared" si="9"/>
        <v/>
      </c>
      <c r="T58" s="131" t="str">
        <f t="shared" si="10"/>
        <v/>
      </c>
      <c r="U58" s="127" t="str">
        <f t="shared" si="11"/>
        <v/>
      </c>
      <c r="V58" s="127" t="str">
        <f t="shared" si="12"/>
        <v/>
      </c>
      <c r="W58" s="127" t="str">
        <f t="shared" si="13"/>
        <v/>
      </c>
      <c r="X58" s="128" t="str">
        <f t="shared" si="14"/>
        <v/>
      </c>
      <c r="Y58" s="137" t="str">
        <f t="shared" si="15"/>
        <v/>
      </c>
      <c r="Z58" s="129" t="str">
        <f t="shared" si="16"/>
        <v/>
      </c>
      <c r="AA58" s="122" t="str">
        <f t="shared" si="17"/>
        <v/>
      </c>
      <c r="AB58" s="122" t="str">
        <f t="shared" si="18"/>
        <v/>
      </c>
      <c r="AC58" s="122" t="str">
        <f t="shared" si="19"/>
        <v/>
      </c>
      <c r="AD58" s="15"/>
      <c r="AE58" s="15"/>
      <c r="AF58" s="122" t="str">
        <f t="shared" si="20"/>
        <v/>
      </c>
      <c r="AG58" s="120" t="str">
        <f t="shared" si="21"/>
        <v/>
      </c>
      <c r="AH58" s="120" t="str">
        <f t="shared" si="22"/>
        <v/>
      </c>
      <c r="AI58" s="122" t="str">
        <f t="shared" si="23"/>
        <v/>
      </c>
    </row>
    <row r="59" spans="1:35">
      <c r="A59" s="19" t="str">
        <f t="shared" si="3"/>
        <v/>
      </c>
      <c r="B59" s="19" t="str">
        <f>IF('附件一之1-開班數'!B59="","",'附件一之1-開班數'!B59)</f>
        <v/>
      </c>
      <c r="C59" s="15"/>
      <c r="D59" s="15"/>
      <c r="E59" s="26" t="str">
        <f>IF(B59="","",SUMIFS('附件一之2-參加學生名單'!$L$6:$L$19996,'附件一之2-參加學生名單'!$I$6:$I$19996,"*"&amp;B59&amp;"*"))</f>
        <v/>
      </c>
      <c r="F59" s="26" t="str">
        <f>IF(B59="","",SUMIFS('附件一之2-參加學生名單'!$M$6:$M$19996,'附件一之2-參加學生名單'!$I$6:$I$19996,"*"&amp;B59&amp;"*"))</f>
        <v/>
      </c>
      <c r="G59" s="26" t="str">
        <f>IF(B59="","",SUMIFS('附件一之2-參加學生名單'!$N$6:$N$19996,'附件一之2-參加學生名單'!$I$6:$I$19996,"*"&amp;B59&amp;"*"))</f>
        <v/>
      </c>
      <c r="H59" s="26" t="str">
        <f>IF(B59="","",SUMIFS('附件一之2-參加學生名單'!$O$6:$O$19996,'附件一之2-參加學生名單'!$I$6:$I$19996,"*"&amp;B59&amp;"*"))</f>
        <v/>
      </c>
      <c r="I59" s="26" t="str">
        <f>IF(B59="","",SUMIFS('附件一之2-參加學生名單'!$P$6:$P$19996,'附件一之2-參加學生名單'!$I$6:$I$19996,"*"&amp;B59&amp;"*"))</f>
        <v/>
      </c>
      <c r="J59" s="93" t="str">
        <f t="shared" si="4"/>
        <v/>
      </c>
      <c r="K59" s="15"/>
      <c r="L59" s="135" t="str">
        <f t="shared" si="5"/>
        <v/>
      </c>
      <c r="M59" s="121"/>
      <c r="N59" s="121"/>
      <c r="O59" s="119"/>
      <c r="P59" s="28" t="str">
        <f t="shared" si="6"/>
        <v/>
      </c>
      <c r="Q59" s="28" t="str">
        <f t="shared" si="7"/>
        <v/>
      </c>
      <c r="R59" s="28" t="str">
        <f t="shared" si="8"/>
        <v/>
      </c>
      <c r="S59" s="131" t="str">
        <f t="shared" si="9"/>
        <v/>
      </c>
      <c r="T59" s="131" t="str">
        <f t="shared" si="10"/>
        <v/>
      </c>
      <c r="U59" s="127" t="str">
        <f t="shared" si="11"/>
        <v/>
      </c>
      <c r="V59" s="127" t="str">
        <f t="shared" si="12"/>
        <v/>
      </c>
      <c r="W59" s="127" t="str">
        <f t="shared" si="13"/>
        <v/>
      </c>
      <c r="X59" s="128" t="str">
        <f t="shared" si="14"/>
        <v/>
      </c>
      <c r="Y59" s="137" t="str">
        <f t="shared" si="15"/>
        <v/>
      </c>
      <c r="Z59" s="129" t="str">
        <f t="shared" si="16"/>
        <v/>
      </c>
      <c r="AA59" s="122" t="str">
        <f t="shared" si="17"/>
        <v/>
      </c>
      <c r="AB59" s="122" t="str">
        <f t="shared" si="18"/>
        <v/>
      </c>
      <c r="AC59" s="122" t="str">
        <f t="shared" si="19"/>
        <v/>
      </c>
      <c r="AD59" s="15"/>
      <c r="AE59" s="15"/>
      <c r="AF59" s="122" t="str">
        <f t="shared" si="20"/>
        <v/>
      </c>
      <c r="AG59" s="120" t="str">
        <f t="shared" si="21"/>
        <v/>
      </c>
      <c r="AH59" s="120" t="str">
        <f t="shared" si="22"/>
        <v/>
      </c>
      <c r="AI59" s="122" t="str">
        <f t="shared" si="23"/>
        <v/>
      </c>
    </row>
    <row r="60" spans="1:35">
      <c r="A60" s="19" t="str">
        <f t="shared" si="3"/>
        <v/>
      </c>
      <c r="B60" s="19" t="str">
        <f>IF('附件一之1-開班數'!B60="","",'附件一之1-開班數'!B60)</f>
        <v/>
      </c>
      <c r="C60" s="15"/>
      <c r="D60" s="15"/>
      <c r="E60" s="26" t="str">
        <f>IF(B60="","",SUMIFS('附件一之2-參加學生名單'!$L$6:$L$19996,'附件一之2-參加學生名單'!$I$6:$I$19996,"*"&amp;B60&amp;"*"))</f>
        <v/>
      </c>
      <c r="F60" s="26" t="str">
        <f>IF(B60="","",SUMIFS('附件一之2-參加學生名單'!$M$6:$M$19996,'附件一之2-參加學生名單'!$I$6:$I$19996,"*"&amp;B60&amp;"*"))</f>
        <v/>
      </c>
      <c r="G60" s="26" t="str">
        <f>IF(B60="","",SUMIFS('附件一之2-參加學生名單'!$N$6:$N$19996,'附件一之2-參加學生名單'!$I$6:$I$19996,"*"&amp;B60&amp;"*"))</f>
        <v/>
      </c>
      <c r="H60" s="26" t="str">
        <f>IF(B60="","",SUMIFS('附件一之2-參加學生名單'!$O$6:$O$19996,'附件一之2-參加學生名單'!$I$6:$I$19996,"*"&amp;B60&amp;"*"))</f>
        <v/>
      </c>
      <c r="I60" s="26" t="str">
        <f>IF(B60="","",SUMIFS('附件一之2-參加學生名單'!$P$6:$P$19996,'附件一之2-參加學生名單'!$I$6:$I$19996,"*"&amp;B60&amp;"*"))</f>
        <v/>
      </c>
      <c r="J60" s="93" t="str">
        <f t="shared" si="4"/>
        <v/>
      </c>
      <c r="K60" s="15"/>
      <c r="L60" s="135" t="str">
        <f t="shared" si="5"/>
        <v/>
      </c>
      <c r="M60" s="121"/>
      <c r="N60" s="121"/>
      <c r="O60" s="119"/>
      <c r="P60" s="28" t="str">
        <f t="shared" si="6"/>
        <v/>
      </c>
      <c r="Q60" s="28" t="str">
        <f t="shared" si="7"/>
        <v/>
      </c>
      <c r="R60" s="28" t="str">
        <f t="shared" si="8"/>
        <v/>
      </c>
      <c r="S60" s="131" t="str">
        <f t="shared" si="9"/>
        <v/>
      </c>
      <c r="T60" s="131" t="str">
        <f t="shared" si="10"/>
        <v/>
      </c>
      <c r="U60" s="127" t="str">
        <f t="shared" si="11"/>
        <v/>
      </c>
      <c r="V60" s="127" t="str">
        <f t="shared" si="12"/>
        <v/>
      </c>
      <c r="W60" s="127" t="str">
        <f t="shared" si="13"/>
        <v/>
      </c>
      <c r="X60" s="128" t="str">
        <f t="shared" si="14"/>
        <v/>
      </c>
      <c r="Y60" s="137" t="str">
        <f t="shared" si="15"/>
        <v/>
      </c>
      <c r="Z60" s="129" t="str">
        <f t="shared" si="16"/>
        <v/>
      </c>
      <c r="AA60" s="122" t="str">
        <f t="shared" si="17"/>
        <v/>
      </c>
      <c r="AB60" s="122" t="str">
        <f t="shared" si="18"/>
        <v/>
      </c>
      <c r="AC60" s="122" t="str">
        <f t="shared" si="19"/>
        <v/>
      </c>
      <c r="AD60" s="15"/>
      <c r="AE60" s="15"/>
      <c r="AF60" s="122" t="str">
        <f t="shared" si="20"/>
        <v/>
      </c>
      <c r="AG60" s="120" t="str">
        <f t="shared" si="21"/>
        <v/>
      </c>
      <c r="AH60" s="120" t="str">
        <f t="shared" si="22"/>
        <v/>
      </c>
      <c r="AI60" s="122" t="str">
        <f t="shared" si="23"/>
        <v/>
      </c>
    </row>
    <row r="61" spans="1:35">
      <c r="A61" s="19" t="str">
        <f t="shared" si="3"/>
        <v/>
      </c>
      <c r="B61" s="19" t="str">
        <f>IF('附件一之1-開班數'!B61="","",'附件一之1-開班數'!B61)</f>
        <v/>
      </c>
      <c r="C61" s="15"/>
      <c r="D61" s="15"/>
      <c r="E61" s="26" t="str">
        <f>IF(B61="","",SUMIFS('附件一之2-參加學生名單'!$L$6:$L$19996,'附件一之2-參加學生名單'!$I$6:$I$19996,"*"&amp;B61&amp;"*"))</f>
        <v/>
      </c>
      <c r="F61" s="26" t="str">
        <f>IF(B61="","",SUMIFS('附件一之2-參加學生名單'!$M$6:$M$19996,'附件一之2-參加學生名單'!$I$6:$I$19996,"*"&amp;B61&amp;"*"))</f>
        <v/>
      </c>
      <c r="G61" s="26" t="str">
        <f>IF(B61="","",SUMIFS('附件一之2-參加學生名單'!$N$6:$N$19996,'附件一之2-參加學生名單'!$I$6:$I$19996,"*"&amp;B61&amp;"*"))</f>
        <v/>
      </c>
      <c r="H61" s="26" t="str">
        <f>IF(B61="","",SUMIFS('附件一之2-參加學生名單'!$O$6:$O$19996,'附件一之2-參加學生名單'!$I$6:$I$19996,"*"&amp;B61&amp;"*"))</f>
        <v/>
      </c>
      <c r="I61" s="26" t="str">
        <f>IF(B61="","",SUMIFS('附件一之2-參加學生名單'!$P$6:$P$19996,'附件一之2-參加學生名單'!$I$6:$I$19996,"*"&amp;B61&amp;"*"))</f>
        <v/>
      </c>
      <c r="J61" s="93" t="str">
        <f t="shared" si="4"/>
        <v/>
      </c>
      <c r="K61" s="15"/>
      <c r="L61" s="135" t="str">
        <f t="shared" si="5"/>
        <v/>
      </c>
      <c r="M61" s="121"/>
      <c r="N61" s="121"/>
      <c r="O61" s="119"/>
      <c r="P61" s="28" t="str">
        <f t="shared" si="6"/>
        <v/>
      </c>
      <c r="Q61" s="28" t="str">
        <f t="shared" si="7"/>
        <v/>
      </c>
      <c r="R61" s="28" t="str">
        <f t="shared" si="8"/>
        <v/>
      </c>
      <c r="S61" s="131" t="str">
        <f t="shared" si="9"/>
        <v/>
      </c>
      <c r="T61" s="131" t="str">
        <f t="shared" si="10"/>
        <v/>
      </c>
      <c r="U61" s="127" t="str">
        <f t="shared" si="11"/>
        <v/>
      </c>
      <c r="V61" s="127" t="str">
        <f t="shared" si="12"/>
        <v/>
      </c>
      <c r="W61" s="127" t="str">
        <f t="shared" si="13"/>
        <v/>
      </c>
      <c r="X61" s="128" t="str">
        <f t="shared" si="14"/>
        <v/>
      </c>
      <c r="Y61" s="137" t="str">
        <f t="shared" si="15"/>
        <v/>
      </c>
      <c r="Z61" s="129" t="str">
        <f t="shared" si="16"/>
        <v/>
      </c>
      <c r="AA61" s="122" t="str">
        <f t="shared" si="17"/>
        <v/>
      </c>
      <c r="AB61" s="122" t="str">
        <f t="shared" si="18"/>
        <v/>
      </c>
      <c r="AC61" s="122" t="str">
        <f t="shared" si="19"/>
        <v/>
      </c>
      <c r="AD61" s="15"/>
      <c r="AE61" s="15"/>
      <c r="AF61" s="122" t="str">
        <f t="shared" si="20"/>
        <v/>
      </c>
      <c r="AG61" s="120" t="str">
        <f t="shared" si="21"/>
        <v/>
      </c>
      <c r="AH61" s="120" t="str">
        <f t="shared" si="22"/>
        <v/>
      </c>
      <c r="AI61" s="122" t="str">
        <f t="shared" si="23"/>
        <v/>
      </c>
    </row>
    <row r="62" spans="1:35">
      <c r="A62" s="19" t="str">
        <f t="shared" si="3"/>
        <v/>
      </c>
      <c r="B62" s="19" t="str">
        <f>IF('附件一之1-開班數'!B62="","",'附件一之1-開班數'!B62)</f>
        <v/>
      </c>
      <c r="C62" s="15"/>
      <c r="D62" s="15"/>
      <c r="E62" s="26" t="str">
        <f>IF(B62="","",SUMIFS('附件一之2-參加學生名單'!$L$6:$L$19996,'附件一之2-參加學生名單'!$I$6:$I$19996,"*"&amp;B62&amp;"*"))</f>
        <v/>
      </c>
      <c r="F62" s="26" t="str">
        <f>IF(B62="","",SUMIFS('附件一之2-參加學生名單'!$M$6:$M$19996,'附件一之2-參加學生名單'!$I$6:$I$19996,"*"&amp;B62&amp;"*"))</f>
        <v/>
      </c>
      <c r="G62" s="26" t="str">
        <f>IF(B62="","",SUMIFS('附件一之2-參加學生名單'!$N$6:$N$19996,'附件一之2-參加學生名單'!$I$6:$I$19996,"*"&amp;B62&amp;"*"))</f>
        <v/>
      </c>
      <c r="H62" s="26" t="str">
        <f>IF(B62="","",SUMIFS('附件一之2-參加學生名單'!$O$6:$O$19996,'附件一之2-參加學生名單'!$I$6:$I$19996,"*"&amp;B62&amp;"*"))</f>
        <v/>
      </c>
      <c r="I62" s="26" t="str">
        <f>IF(B62="","",SUMIFS('附件一之2-參加學生名單'!$P$6:$P$19996,'附件一之2-參加學生名單'!$I$6:$I$19996,"*"&amp;B62&amp;"*"))</f>
        <v/>
      </c>
      <c r="J62" s="93" t="str">
        <f t="shared" si="4"/>
        <v/>
      </c>
      <c r="K62" s="15"/>
      <c r="L62" s="135" t="str">
        <f t="shared" si="5"/>
        <v/>
      </c>
      <c r="M62" s="121"/>
      <c r="N62" s="121"/>
      <c r="O62" s="119"/>
      <c r="P62" s="28" t="str">
        <f t="shared" si="6"/>
        <v/>
      </c>
      <c r="Q62" s="28" t="str">
        <f t="shared" si="7"/>
        <v/>
      </c>
      <c r="R62" s="28" t="str">
        <f t="shared" si="8"/>
        <v/>
      </c>
      <c r="S62" s="131" t="str">
        <f t="shared" si="9"/>
        <v/>
      </c>
      <c r="T62" s="131" t="str">
        <f t="shared" si="10"/>
        <v/>
      </c>
      <c r="U62" s="127" t="str">
        <f t="shared" si="11"/>
        <v/>
      </c>
      <c r="V62" s="127" t="str">
        <f t="shared" si="12"/>
        <v/>
      </c>
      <c r="W62" s="127" t="str">
        <f t="shared" si="13"/>
        <v/>
      </c>
      <c r="X62" s="128" t="str">
        <f t="shared" si="14"/>
        <v/>
      </c>
      <c r="Y62" s="137" t="str">
        <f t="shared" si="15"/>
        <v/>
      </c>
      <c r="Z62" s="129" t="str">
        <f t="shared" si="16"/>
        <v/>
      </c>
      <c r="AA62" s="122" t="str">
        <f t="shared" si="17"/>
        <v/>
      </c>
      <c r="AB62" s="122" t="str">
        <f t="shared" si="18"/>
        <v/>
      </c>
      <c r="AC62" s="122" t="str">
        <f t="shared" si="19"/>
        <v/>
      </c>
      <c r="AD62" s="15"/>
      <c r="AE62" s="15"/>
      <c r="AF62" s="122" t="str">
        <f t="shared" si="20"/>
        <v/>
      </c>
      <c r="AG62" s="120" t="str">
        <f t="shared" si="21"/>
        <v/>
      </c>
      <c r="AH62" s="120" t="str">
        <f t="shared" si="22"/>
        <v/>
      </c>
      <c r="AI62" s="122" t="str">
        <f t="shared" si="23"/>
        <v/>
      </c>
    </row>
    <row r="63" spans="1:35">
      <c r="A63" s="19" t="str">
        <f t="shared" si="3"/>
        <v/>
      </c>
      <c r="B63" s="19" t="str">
        <f>IF('附件一之1-開班數'!B63="","",'附件一之1-開班數'!B63)</f>
        <v/>
      </c>
      <c r="C63" s="15"/>
      <c r="D63" s="15"/>
      <c r="E63" s="26" t="str">
        <f>IF(B63="","",SUMIFS('附件一之2-參加學生名單'!$L$6:$L$19996,'附件一之2-參加學生名單'!$I$6:$I$19996,"*"&amp;B63&amp;"*"))</f>
        <v/>
      </c>
      <c r="F63" s="26" t="str">
        <f>IF(B63="","",SUMIFS('附件一之2-參加學生名單'!$M$6:$M$19996,'附件一之2-參加學生名單'!$I$6:$I$19996,"*"&amp;B63&amp;"*"))</f>
        <v/>
      </c>
      <c r="G63" s="26" t="str">
        <f>IF(B63="","",SUMIFS('附件一之2-參加學生名單'!$N$6:$N$19996,'附件一之2-參加學生名單'!$I$6:$I$19996,"*"&amp;B63&amp;"*"))</f>
        <v/>
      </c>
      <c r="H63" s="26" t="str">
        <f>IF(B63="","",SUMIFS('附件一之2-參加學生名單'!$O$6:$O$19996,'附件一之2-參加學生名單'!$I$6:$I$19996,"*"&amp;B63&amp;"*"))</f>
        <v/>
      </c>
      <c r="I63" s="26" t="str">
        <f>IF(B63="","",SUMIFS('附件一之2-參加學生名單'!$P$6:$P$19996,'附件一之2-參加學生名單'!$I$6:$I$19996,"*"&amp;B63&amp;"*"))</f>
        <v/>
      </c>
      <c r="J63" s="93" t="str">
        <f t="shared" si="4"/>
        <v/>
      </c>
      <c r="K63" s="15"/>
      <c r="L63" s="135" t="str">
        <f t="shared" si="5"/>
        <v/>
      </c>
      <c r="M63" s="121"/>
      <c r="N63" s="121"/>
      <c r="O63" s="119"/>
      <c r="P63" s="28" t="str">
        <f t="shared" si="6"/>
        <v/>
      </c>
      <c r="Q63" s="28" t="str">
        <f t="shared" si="7"/>
        <v/>
      </c>
      <c r="R63" s="28" t="str">
        <f t="shared" si="8"/>
        <v/>
      </c>
      <c r="S63" s="131" t="str">
        <f t="shared" si="9"/>
        <v/>
      </c>
      <c r="T63" s="131" t="str">
        <f t="shared" si="10"/>
        <v/>
      </c>
      <c r="U63" s="127" t="str">
        <f t="shared" si="11"/>
        <v/>
      </c>
      <c r="V63" s="127" t="str">
        <f t="shared" si="12"/>
        <v/>
      </c>
      <c r="W63" s="127" t="str">
        <f t="shared" si="13"/>
        <v/>
      </c>
      <c r="X63" s="128" t="str">
        <f t="shared" si="14"/>
        <v/>
      </c>
      <c r="Y63" s="137" t="str">
        <f t="shared" si="15"/>
        <v/>
      </c>
      <c r="Z63" s="129" t="str">
        <f t="shared" si="16"/>
        <v/>
      </c>
      <c r="AA63" s="122" t="str">
        <f t="shared" si="17"/>
        <v/>
      </c>
      <c r="AB63" s="122" t="str">
        <f t="shared" si="18"/>
        <v/>
      </c>
      <c r="AC63" s="122" t="str">
        <f t="shared" si="19"/>
        <v/>
      </c>
      <c r="AD63" s="15"/>
      <c r="AE63" s="15"/>
      <c r="AF63" s="122" t="str">
        <f t="shared" si="20"/>
        <v/>
      </c>
      <c r="AG63" s="120" t="str">
        <f t="shared" si="21"/>
        <v/>
      </c>
      <c r="AH63" s="120" t="str">
        <f t="shared" si="22"/>
        <v/>
      </c>
      <c r="AI63" s="122" t="str">
        <f t="shared" si="23"/>
        <v/>
      </c>
    </row>
    <row r="64" spans="1:35">
      <c r="A64" s="19" t="str">
        <f t="shared" si="3"/>
        <v/>
      </c>
      <c r="B64" s="19" t="str">
        <f>IF('附件一之1-開班數'!B64="","",'附件一之1-開班數'!B64)</f>
        <v/>
      </c>
      <c r="C64" s="15"/>
      <c r="D64" s="15"/>
      <c r="E64" s="26" t="str">
        <f>IF(B64="","",SUMIFS('附件一之2-參加學生名單'!$L$6:$L$19996,'附件一之2-參加學生名單'!$I$6:$I$19996,"*"&amp;B64&amp;"*"))</f>
        <v/>
      </c>
      <c r="F64" s="26" t="str">
        <f>IF(B64="","",SUMIFS('附件一之2-參加學生名單'!$M$6:$M$19996,'附件一之2-參加學生名單'!$I$6:$I$19996,"*"&amp;B64&amp;"*"))</f>
        <v/>
      </c>
      <c r="G64" s="26" t="str">
        <f>IF(B64="","",SUMIFS('附件一之2-參加學生名單'!$N$6:$N$19996,'附件一之2-參加學生名單'!$I$6:$I$19996,"*"&amp;B64&amp;"*"))</f>
        <v/>
      </c>
      <c r="H64" s="26" t="str">
        <f>IF(B64="","",SUMIFS('附件一之2-參加學生名單'!$O$6:$O$19996,'附件一之2-參加學生名單'!$I$6:$I$19996,"*"&amp;B64&amp;"*"))</f>
        <v/>
      </c>
      <c r="I64" s="26" t="str">
        <f>IF(B64="","",SUMIFS('附件一之2-參加學生名單'!$P$6:$P$19996,'附件一之2-參加學生名單'!$I$6:$I$19996,"*"&amp;B64&amp;"*"))</f>
        <v/>
      </c>
      <c r="J64" s="93" t="str">
        <f t="shared" si="4"/>
        <v/>
      </c>
      <c r="K64" s="15"/>
      <c r="L64" s="135" t="str">
        <f t="shared" si="5"/>
        <v/>
      </c>
      <c r="M64" s="121"/>
      <c r="N64" s="121"/>
      <c r="O64" s="119"/>
      <c r="P64" s="28" t="str">
        <f t="shared" si="6"/>
        <v/>
      </c>
      <c r="Q64" s="28" t="str">
        <f t="shared" si="7"/>
        <v/>
      </c>
      <c r="R64" s="28" t="str">
        <f t="shared" si="8"/>
        <v/>
      </c>
      <c r="S64" s="131" t="str">
        <f t="shared" si="9"/>
        <v/>
      </c>
      <c r="T64" s="131" t="str">
        <f t="shared" si="10"/>
        <v/>
      </c>
      <c r="U64" s="127" t="str">
        <f t="shared" si="11"/>
        <v/>
      </c>
      <c r="V64" s="127" t="str">
        <f t="shared" si="12"/>
        <v/>
      </c>
      <c r="W64" s="127" t="str">
        <f t="shared" si="13"/>
        <v/>
      </c>
      <c r="X64" s="128" t="str">
        <f t="shared" si="14"/>
        <v/>
      </c>
      <c r="Y64" s="137" t="str">
        <f t="shared" si="15"/>
        <v/>
      </c>
      <c r="Z64" s="129" t="str">
        <f t="shared" si="16"/>
        <v/>
      </c>
      <c r="AA64" s="122" t="str">
        <f t="shared" si="17"/>
        <v/>
      </c>
      <c r="AB64" s="122" t="str">
        <f t="shared" si="18"/>
        <v/>
      </c>
      <c r="AC64" s="122" t="str">
        <f t="shared" si="19"/>
        <v/>
      </c>
      <c r="AD64" s="15"/>
      <c r="AE64" s="15"/>
      <c r="AF64" s="122" t="str">
        <f t="shared" si="20"/>
        <v/>
      </c>
      <c r="AG64" s="120" t="str">
        <f t="shared" si="21"/>
        <v/>
      </c>
      <c r="AH64" s="120" t="str">
        <f t="shared" si="22"/>
        <v/>
      </c>
      <c r="AI64" s="122" t="str">
        <f t="shared" si="23"/>
        <v/>
      </c>
    </row>
    <row r="65" spans="1:35">
      <c r="A65" s="19" t="str">
        <f t="shared" si="3"/>
        <v/>
      </c>
      <c r="B65" s="19" t="str">
        <f>IF('附件一之1-開班數'!B65="","",'附件一之1-開班數'!B65)</f>
        <v/>
      </c>
      <c r="C65" s="15"/>
      <c r="D65" s="15"/>
      <c r="E65" s="26" t="str">
        <f>IF(B65="","",SUMIFS('附件一之2-參加學生名單'!$L$6:$L$19996,'附件一之2-參加學生名單'!$I$6:$I$19996,"*"&amp;B65&amp;"*"))</f>
        <v/>
      </c>
      <c r="F65" s="26" t="str">
        <f>IF(B65="","",SUMIFS('附件一之2-參加學生名單'!$M$6:$M$19996,'附件一之2-參加學生名單'!$I$6:$I$19996,"*"&amp;B65&amp;"*"))</f>
        <v/>
      </c>
      <c r="G65" s="26" t="str">
        <f>IF(B65="","",SUMIFS('附件一之2-參加學生名單'!$N$6:$N$19996,'附件一之2-參加學生名單'!$I$6:$I$19996,"*"&amp;B65&amp;"*"))</f>
        <v/>
      </c>
      <c r="H65" s="26" t="str">
        <f>IF(B65="","",SUMIFS('附件一之2-參加學生名單'!$O$6:$O$19996,'附件一之2-參加學生名單'!$I$6:$I$19996,"*"&amp;B65&amp;"*"))</f>
        <v/>
      </c>
      <c r="I65" s="26" t="str">
        <f>IF(B65="","",SUMIFS('附件一之2-參加學生名單'!$P$6:$P$19996,'附件一之2-參加學生名單'!$I$6:$I$19996,"*"&amp;B65&amp;"*"))</f>
        <v/>
      </c>
      <c r="J65" s="93" t="str">
        <f t="shared" si="4"/>
        <v/>
      </c>
      <c r="K65" s="15"/>
      <c r="L65" s="135" t="str">
        <f t="shared" si="5"/>
        <v/>
      </c>
      <c r="M65" s="121"/>
      <c r="N65" s="121"/>
      <c r="O65" s="119"/>
      <c r="P65" s="28" t="str">
        <f t="shared" si="6"/>
        <v/>
      </c>
      <c r="Q65" s="28" t="str">
        <f t="shared" si="7"/>
        <v/>
      </c>
      <c r="R65" s="28" t="str">
        <f t="shared" si="8"/>
        <v/>
      </c>
      <c r="S65" s="131" t="str">
        <f t="shared" si="9"/>
        <v/>
      </c>
      <c r="T65" s="131" t="str">
        <f t="shared" si="10"/>
        <v/>
      </c>
      <c r="U65" s="127" t="str">
        <f t="shared" si="11"/>
        <v/>
      </c>
      <c r="V65" s="127" t="str">
        <f t="shared" si="12"/>
        <v/>
      </c>
      <c r="W65" s="127" t="str">
        <f t="shared" si="13"/>
        <v/>
      </c>
      <c r="X65" s="128" t="str">
        <f t="shared" si="14"/>
        <v/>
      </c>
      <c r="Y65" s="137" t="str">
        <f t="shared" si="15"/>
        <v/>
      </c>
      <c r="Z65" s="129" t="str">
        <f t="shared" si="16"/>
        <v/>
      </c>
      <c r="AA65" s="122" t="str">
        <f t="shared" si="17"/>
        <v/>
      </c>
      <c r="AB65" s="122" t="str">
        <f t="shared" si="18"/>
        <v/>
      </c>
      <c r="AC65" s="122" t="str">
        <f t="shared" si="19"/>
        <v/>
      </c>
      <c r="AD65" s="15"/>
      <c r="AE65" s="15"/>
      <c r="AF65" s="122" t="str">
        <f t="shared" si="20"/>
        <v/>
      </c>
      <c r="AG65" s="120" t="str">
        <f t="shared" si="21"/>
        <v/>
      </c>
      <c r="AH65" s="120" t="str">
        <f t="shared" si="22"/>
        <v/>
      </c>
      <c r="AI65" s="122" t="str">
        <f t="shared" si="23"/>
        <v/>
      </c>
    </row>
  </sheetData>
  <sheetProtection algorithmName="SHA-512" hashValue="1dd1dU/EdnkXOY6nG0M4dNMfi2C1p1MiP1zO3sXu/v2opXc7Irx/tUrt/pyFJfgANl1+zvxp+HnQf+k+LB1P5Q==" saltValue="Kok6wt3L+3QZPhDDqskoRw==" spinCount="100000" sheet="1" selectLockedCells="1"/>
  <mergeCells count="17">
    <mergeCell ref="X2:Z2"/>
    <mergeCell ref="X3:Z3"/>
    <mergeCell ref="AA2:AC2"/>
    <mergeCell ref="A1:AI1"/>
    <mergeCell ref="AA3:AC3"/>
    <mergeCell ref="AD3:AF3"/>
    <mergeCell ref="E3:J3"/>
    <mergeCell ref="E2:J2"/>
    <mergeCell ref="C2:D2"/>
    <mergeCell ref="A3:A5"/>
    <mergeCell ref="C3:D3"/>
    <mergeCell ref="S2:T2"/>
    <mergeCell ref="S3:T3"/>
    <mergeCell ref="AD2:AF2"/>
    <mergeCell ref="U2:W2"/>
    <mergeCell ref="U3:W3"/>
    <mergeCell ref="B3:B4"/>
  </mergeCells>
  <phoneticPr fontId="2" type="noConversion"/>
  <conditionalFormatting sqref="K5">
    <cfRule type="expression" dxfId="3" priority="7" stopIfTrue="1">
      <formula>$K$5&lt;&gt;SUM($K$6:$K$60)</formula>
    </cfRule>
  </conditionalFormatting>
  <conditionalFormatting sqref="B6:B65">
    <cfRule type="expression" dxfId="2" priority="4" stopIfTrue="1">
      <formula>SUM($C6:$D6)&lt;&gt;1</formula>
    </cfRule>
  </conditionalFormatting>
  <conditionalFormatting sqref="B6:B65">
    <cfRule type="containsBlanks" priority="3" stopIfTrue="1">
      <formula>LEN(TRIM(B6))=0</formula>
    </cfRule>
  </conditionalFormatting>
  <conditionalFormatting sqref="O6:O65">
    <cfRule type="cellIs" dxfId="1" priority="2" stopIfTrue="1" operator="greaterThan">
      <formula>18</formula>
    </cfRule>
  </conditionalFormatting>
  <conditionalFormatting sqref="J6:J65">
    <cfRule type="cellIs" dxfId="0" priority="1" stopIfTrue="1" operator="lessThan">
      <formula>15</formula>
    </cfRule>
  </conditionalFormatting>
  <printOptions horizontalCentered="1"/>
  <pageMargins left="0.25" right="0.25" top="0.75" bottom="0.75" header="0.3" footer="0.3"/>
  <pageSetup paperSize="8"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AF28"/>
  <sheetViews>
    <sheetView zoomScale="80" zoomScaleNormal="80" workbookViewId="0">
      <selection activeCell="AG7" sqref="AG7"/>
    </sheetView>
  </sheetViews>
  <sheetFormatPr defaultColWidth="8.6640625" defaultRowHeight="16.2"/>
  <cols>
    <col min="1" max="1" width="10.88671875" style="63" customWidth="1"/>
    <col min="2" max="2" width="11.88671875" style="61" customWidth="1"/>
    <col min="3" max="3" width="9" style="63" customWidth="1"/>
    <col min="4" max="9" width="6.88671875" style="61" customWidth="1"/>
    <col min="10" max="22" width="11.21875" style="61" customWidth="1"/>
    <col min="23" max="28" width="6.88671875" style="61" customWidth="1"/>
    <col min="29" max="29" width="15.77734375" style="61" customWidth="1"/>
    <col min="30" max="30" width="8.6640625" style="61"/>
    <col min="31" max="32" width="6.88671875" style="61" customWidth="1"/>
    <col min="33" max="16384" width="8.6640625" style="61"/>
  </cols>
  <sheetData>
    <row r="1" spans="1:32" ht="48.75" customHeight="1">
      <c r="A1" s="284" t="s">
        <v>303</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83"/>
      <c r="AE1" s="83"/>
      <c r="AF1" s="83"/>
    </row>
    <row r="2" spans="1:32" ht="25.35" customHeight="1">
      <c r="A2" s="292" t="s">
        <v>306</v>
      </c>
      <c r="B2" s="293"/>
      <c r="C2" s="293"/>
      <c r="D2" s="293"/>
      <c r="E2" s="293"/>
      <c r="F2" s="293"/>
      <c r="G2" s="293"/>
      <c r="H2" s="293"/>
      <c r="I2" s="293"/>
      <c r="J2" s="293"/>
      <c r="K2" s="293"/>
      <c r="L2" s="293"/>
      <c r="M2" s="293"/>
      <c r="N2" s="293"/>
      <c r="O2" s="293"/>
      <c r="P2" s="293"/>
      <c r="Q2" s="293"/>
      <c r="R2" s="293"/>
      <c r="S2" s="293"/>
      <c r="T2" s="293"/>
      <c r="U2" s="293"/>
      <c r="V2" s="293"/>
      <c r="W2" s="293"/>
      <c r="X2" s="293"/>
      <c r="Y2" s="293"/>
      <c r="Z2" s="293"/>
      <c r="AA2" s="293"/>
      <c r="AB2" s="293"/>
      <c r="AC2" s="293"/>
      <c r="AD2" s="83"/>
      <c r="AE2" s="83"/>
      <c r="AF2" s="83"/>
    </row>
    <row r="3" spans="1:32" s="62" customFormat="1" ht="24.75" customHeight="1">
      <c r="A3" s="277" t="s">
        <v>3</v>
      </c>
      <c r="B3" s="277" t="s">
        <v>2</v>
      </c>
      <c r="C3" s="277" t="s">
        <v>114</v>
      </c>
      <c r="D3" s="299" t="s">
        <v>285</v>
      </c>
      <c r="E3" s="286"/>
      <c r="F3" s="286"/>
      <c r="G3" s="286"/>
      <c r="H3" s="286"/>
      <c r="I3" s="286"/>
      <c r="J3" s="152"/>
      <c r="K3" s="152"/>
      <c r="L3" s="152"/>
      <c r="M3" s="152"/>
      <c r="N3" s="152"/>
      <c r="O3" s="152"/>
      <c r="P3" s="152"/>
      <c r="Q3" s="152"/>
      <c r="R3" s="152"/>
      <c r="S3" s="152"/>
      <c r="T3" s="152"/>
      <c r="U3" s="152"/>
      <c r="V3" s="152"/>
      <c r="W3" s="286" t="s">
        <v>286</v>
      </c>
      <c r="X3" s="286"/>
      <c r="Y3" s="286"/>
      <c r="Z3" s="286"/>
      <c r="AA3" s="286"/>
      <c r="AB3" s="287"/>
      <c r="AC3" s="261" t="s">
        <v>112</v>
      </c>
      <c r="AD3" s="84"/>
      <c r="AE3" s="84"/>
      <c r="AF3" s="84"/>
    </row>
    <row r="4" spans="1:32" s="62" customFormat="1" ht="24.75" customHeight="1" thickBot="1">
      <c r="A4" s="278"/>
      <c r="B4" s="278"/>
      <c r="C4" s="278"/>
      <c r="D4" s="261" t="s">
        <v>115</v>
      </c>
      <c r="E4" s="261"/>
      <c r="F4" s="261"/>
      <c r="G4" s="261"/>
      <c r="H4" s="261"/>
      <c r="I4" s="261"/>
      <c r="J4" s="297" t="s">
        <v>113</v>
      </c>
      <c r="K4" s="298"/>
      <c r="L4" s="298"/>
      <c r="M4" s="298"/>
      <c r="N4" s="298"/>
      <c r="O4" s="298"/>
      <c r="P4" s="298"/>
      <c r="Q4" s="298"/>
      <c r="R4" s="282"/>
      <c r="S4" s="282"/>
      <c r="T4" s="282"/>
      <c r="U4" s="282"/>
      <c r="V4" s="283"/>
      <c r="W4" s="281" t="s">
        <v>118</v>
      </c>
      <c r="X4" s="282"/>
      <c r="Y4" s="282"/>
      <c r="Z4" s="282"/>
      <c r="AA4" s="282"/>
      <c r="AB4" s="283"/>
      <c r="AC4" s="261"/>
      <c r="AD4" s="84"/>
      <c r="AE4" s="258" t="s">
        <v>195</v>
      </c>
      <c r="AF4" s="259"/>
    </row>
    <row r="5" spans="1:32" s="63" customFormat="1" ht="119.25" customHeight="1" thickTop="1">
      <c r="A5" s="278"/>
      <c r="B5" s="278"/>
      <c r="C5" s="278"/>
      <c r="D5" s="272" t="s">
        <v>185</v>
      </c>
      <c r="E5" s="280"/>
      <c r="F5" s="272" t="s">
        <v>242</v>
      </c>
      <c r="G5" s="280"/>
      <c r="H5" s="272" t="s">
        <v>116</v>
      </c>
      <c r="I5" s="273"/>
      <c r="J5" s="295" t="s">
        <v>313</v>
      </c>
      <c r="K5" s="262" t="s">
        <v>314</v>
      </c>
      <c r="L5" s="262" t="s">
        <v>287</v>
      </c>
      <c r="M5" s="262" t="s">
        <v>197</v>
      </c>
      <c r="N5" s="262" t="s">
        <v>203</v>
      </c>
      <c r="O5" s="262" t="s">
        <v>198</v>
      </c>
      <c r="P5" s="262" t="s">
        <v>199</v>
      </c>
      <c r="Q5" s="288" t="s">
        <v>187</v>
      </c>
      <c r="R5" s="259" t="s">
        <v>188</v>
      </c>
      <c r="S5" s="274" t="s">
        <v>190</v>
      </c>
      <c r="T5" s="275"/>
      <c r="U5" s="276"/>
      <c r="V5" s="290" t="s">
        <v>186</v>
      </c>
      <c r="W5" s="274" t="s">
        <v>117</v>
      </c>
      <c r="X5" s="276"/>
      <c r="Y5" s="274" t="s">
        <v>193</v>
      </c>
      <c r="Z5" s="276"/>
      <c r="AA5" s="274" t="s">
        <v>196</v>
      </c>
      <c r="AB5" s="276"/>
      <c r="AC5" s="261"/>
      <c r="AD5" s="85"/>
      <c r="AE5" s="260" t="s">
        <v>217</v>
      </c>
      <c r="AF5" s="260"/>
    </row>
    <row r="6" spans="1:32" s="63" customFormat="1" ht="37.5" customHeight="1">
      <c r="A6" s="279"/>
      <c r="B6" s="279"/>
      <c r="C6" s="279"/>
      <c r="D6" s="39" t="s">
        <v>139</v>
      </c>
      <c r="E6" s="39" t="s">
        <v>189</v>
      </c>
      <c r="F6" s="39" t="s">
        <v>139</v>
      </c>
      <c r="G6" s="39" t="s">
        <v>189</v>
      </c>
      <c r="H6" s="39" t="s">
        <v>139</v>
      </c>
      <c r="I6" s="133" t="s">
        <v>189</v>
      </c>
      <c r="J6" s="296"/>
      <c r="K6" s="263"/>
      <c r="L6" s="263"/>
      <c r="M6" s="263"/>
      <c r="N6" s="263"/>
      <c r="O6" s="263"/>
      <c r="P6" s="263"/>
      <c r="Q6" s="289"/>
      <c r="R6" s="294"/>
      <c r="S6" s="86" t="s">
        <v>194</v>
      </c>
      <c r="T6" s="86" t="s">
        <v>191</v>
      </c>
      <c r="U6" s="86" t="s">
        <v>192</v>
      </c>
      <c r="V6" s="291"/>
      <c r="W6" s="39" t="s">
        <v>139</v>
      </c>
      <c r="X6" s="39" t="s">
        <v>189</v>
      </c>
      <c r="Y6" s="39" t="s">
        <v>139</v>
      </c>
      <c r="Z6" s="39" t="s">
        <v>189</v>
      </c>
      <c r="AA6" s="39" t="s">
        <v>139</v>
      </c>
      <c r="AB6" s="39" t="s">
        <v>189</v>
      </c>
      <c r="AC6" s="87"/>
      <c r="AD6" s="85"/>
      <c r="AE6" s="86" t="s">
        <v>139</v>
      </c>
      <c r="AF6" s="86" t="s">
        <v>140</v>
      </c>
    </row>
    <row r="7" spans="1:32" ht="33" customHeight="1" thickBot="1">
      <c r="A7" s="29">
        <f>'附件五-經費申請表'!B2</f>
        <v>611</v>
      </c>
      <c r="B7" s="30" t="str">
        <f>'附件五-經費申請表'!E2</f>
        <v>鑄強國小</v>
      </c>
      <c r="C7" s="29" t="str">
        <f>VLOOKUP(A7,'附件四-學校代號暨類型表'!$A$4:$C$108,3,FALSE)</f>
        <v>一般</v>
      </c>
      <c r="D7" s="31">
        <f>SUMIFS('附件一之2-參加學生名單'!L6:L20000,'附件一之2-參加學生名單'!L6:L20000,1,'附件一之2-參加學生名單'!J6:J20000,1)</f>
        <v>0</v>
      </c>
      <c r="E7" s="31">
        <f>SUMIFS('附件一之2-參加學生名單'!L6:L20000,'附件一之2-參加學生名單'!L6:L20000,1,'附件一之2-參加學生名單'!K6:K20000,1)</f>
        <v>1</v>
      </c>
      <c r="F7" s="31">
        <f>SUMIFS('附件一之2-參加學生名單'!M6:M20000,'附件一之2-參加學生名單'!M6:M20000,1,'附件一之2-參加學生名單'!J6:J20000,1)</f>
        <v>1</v>
      </c>
      <c r="G7" s="31">
        <f>SUMIFS('附件一之2-參加學生名單'!M6:M20000,'附件一之2-參加學生名單'!M6:M20000,1,'附件一之2-參加學生名單'!K6:K20000,1)</f>
        <v>0</v>
      </c>
      <c r="H7" s="31">
        <f>SUMIFS('附件一之2-參加學生名單'!N6:N20000,'附件一之2-參加學生名單'!N6:N20000,1,'附件一之2-參加學生名單'!J6:J20000,1)</f>
        <v>1</v>
      </c>
      <c r="I7" s="153">
        <f>SUMIFS('附件一之2-參加學生名單'!N6:N20000,'附件一之2-參加學生名單'!N6:N20000,1,'附件一之2-參加學生名單'!K6:K20000,1)</f>
        <v>0</v>
      </c>
      <c r="J7" s="155">
        <f>'附件五-經費申請表'!AA5</f>
        <v>6240</v>
      </c>
      <c r="K7" s="156">
        <f>'附件五-經費申請表'!AB5</f>
        <v>320</v>
      </c>
      <c r="L7" s="156">
        <f>'附件五-經費申請表'!Q5*60</f>
        <v>1440</v>
      </c>
      <c r="M7" s="156">
        <f>'附件五-經費申請表'!AC5</f>
        <v>250</v>
      </c>
      <c r="N7" s="156">
        <f>'附件五-經費申請表'!AD5</f>
        <v>0</v>
      </c>
      <c r="O7" s="156">
        <f>'附件五-經費申請表'!AE5</f>
        <v>0</v>
      </c>
      <c r="P7" s="156">
        <f>'附件五-經費申請表'!X5</f>
        <v>0</v>
      </c>
      <c r="Q7" s="157">
        <f>'附件五-經費申請表'!L5</f>
        <v>0</v>
      </c>
      <c r="R7" s="154">
        <f>'附件五-經費申請表'!V5</f>
        <v>6810</v>
      </c>
      <c r="S7" s="32">
        <f>'附件五-經費申請表'!AI5</f>
        <v>0</v>
      </c>
      <c r="T7" s="32">
        <f>'附件五-經費申請表'!W5</f>
        <v>0</v>
      </c>
      <c r="U7" s="32">
        <f>R7-V7-Q7</f>
        <v>2724</v>
      </c>
      <c r="V7" s="32">
        <f>INT(R7*0.6)</f>
        <v>4086</v>
      </c>
      <c r="W7" s="31">
        <f>SUMIFS('附件一之2-參加學生名單'!O6:O20000,'附件一之2-參加學生名單'!O6:O20000,1,'附件一之2-參加學生名單'!J6:J20000,1)</f>
        <v>0</v>
      </c>
      <c r="X7" s="31">
        <f>SUMIFS('附件一之2-參加學生名單'!O6:O20000,'附件一之2-參加學生名單'!O6:O20000,1,'附件一之2-參加學生名單'!K6:K20000,1)</f>
        <v>0</v>
      </c>
      <c r="Y7" s="31">
        <f>SUMIFS('附件一之2-參加學生名單'!P6:P20000,'附件一之2-參加學生名單'!P6:P20000,1,'附件一之2-參加學生名單'!J6:J20000,1)</f>
        <v>1</v>
      </c>
      <c r="Z7" s="31">
        <f>SUMIFS('附件一之2-參加學生名單'!P6:P20000,'附件一之2-參加學生名單'!P6:P20000,1,'附件一之2-參加學生名單'!K6:K20000,1)</f>
        <v>0</v>
      </c>
      <c r="AA7" s="32">
        <f>SUM(D7,F7,H7,W7,Y7)</f>
        <v>3</v>
      </c>
      <c r="AB7" s="32">
        <f>SUM(E7,G7,I7,X7,Z7)</f>
        <v>1</v>
      </c>
      <c r="AC7" s="88"/>
      <c r="AD7" s="83"/>
      <c r="AE7" s="89">
        <f>SUMIFS('附件一之2-參加學生名單'!Q6:Q20000,'附件一之2-參加學生名單'!Q6:Q20000,1,'附件一之2-參加學生名單'!J6:J20000,1)</f>
        <v>0</v>
      </c>
      <c r="AF7" s="89">
        <f>SUMIFS('附件一之2-參加學生名單'!Q6:Q20000,'附件一之2-參加學生名單'!Q6:Q20000,1,'附件一之2-參加學生名單'!K6:K20000,1)</f>
        <v>1</v>
      </c>
    </row>
    <row r="8" spans="1:32" s="69" customFormat="1" ht="9.75" customHeight="1" thickTop="1">
      <c r="A8" s="162"/>
      <c r="B8" s="163"/>
      <c r="C8" s="164"/>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6"/>
      <c r="AE8" s="70"/>
      <c r="AF8" s="70"/>
    </row>
    <row r="9" spans="1:32" s="69" customFormat="1" ht="27.75" customHeight="1">
      <c r="A9" s="162"/>
      <c r="B9" s="163"/>
      <c r="C9" s="164"/>
      <c r="D9" s="165"/>
      <c r="E9" s="165"/>
      <c r="F9" s="165"/>
      <c r="G9" s="165"/>
      <c r="H9" s="165"/>
      <c r="I9" s="165"/>
      <c r="J9" s="167"/>
      <c r="K9" s="168"/>
      <c r="L9" s="168"/>
      <c r="M9" s="168"/>
      <c r="N9" s="168"/>
      <c r="O9" s="168"/>
      <c r="P9" s="168"/>
      <c r="Q9" s="168"/>
      <c r="R9" s="165"/>
      <c r="S9" s="167"/>
      <c r="T9" s="169"/>
      <c r="U9" s="169"/>
      <c r="V9" s="169"/>
      <c r="W9" s="165"/>
      <c r="X9" s="165"/>
      <c r="Y9" s="165"/>
      <c r="Z9" s="165"/>
      <c r="AA9" s="165"/>
      <c r="AB9" s="165"/>
      <c r="AC9" s="166"/>
      <c r="AE9" s="70"/>
      <c r="AF9" s="70"/>
    </row>
    <row r="10" spans="1:32" s="69" customFormat="1" ht="9.75" customHeight="1">
      <c r="A10" s="162"/>
      <c r="B10" s="163"/>
      <c r="C10" s="164"/>
      <c r="D10" s="165"/>
      <c r="E10" s="165"/>
      <c r="F10" s="165"/>
      <c r="G10" s="165"/>
      <c r="H10" s="165"/>
      <c r="I10" s="165"/>
      <c r="J10" s="165"/>
      <c r="K10" s="165"/>
      <c r="L10" s="165"/>
      <c r="M10" s="165"/>
      <c r="N10" s="165"/>
      <c r="O10" s="165"/>
      <c r="P10" s="165"/>
      <c r="Q10" s="165"/>
      <c r="R10" s="165"/>
      <c r="S10" s="168"/>
      <c r="T10" s="165"/>
      <c r="U10" s="165"/>
      <c r="V10" s="165"/>
      <c r="W10" s="165"/>
      <c r="X10" s="165"/>
      <c r="Y10" s="165"/>
      <c r="Z10" s="165"/>
      <c r="AA10" s="165"/>
      <c r="AB10" s="165"/>
      <c r="AC10" s="166"/>
      <c r="AE10" s="70"/>
      <c r="AF10" s="70"/>
    </row>
    <row r="11" spans="1:32" s="69" customFormat="1" ht="9.75" customHeight="1">
      <c r="A11" s="162"/>
      <c r="B11" s="163"/>
      <c r="C11" s="164"/>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6"/>
      <c r="AE11" s="70"/>
      <c r="AF11" s="70"/>
    </row>
    <row r="12" spans="1:32" s="69" customFormat="1" ht="9.75" customHeight="1">
      <c r="A12" s="162"/>
      <c r="B12" s="163"/>
      <c r="C12" s="164"/>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6"/>
      <c r="AE12" s="70"/>
      <c r="AF12" s="70"/>
    </row>
    <row r="13" spans="1:32" s="69" customFormat="1" ht="9.75" customHeight="1">
      <c r="A13" s="64"/>
      <c r="B13" s="65"/>
      <c r="C13" s="66"/>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8"/>
      <c r="AE13" s="70"/>
      <c r="AF13" s="70"/>
    </row>
    <row r="14" spans="1:32" s="69" customFormat="1" ht="9.75" customHeight="1">
      <c r="A14" s="64"/>
      <c r="B14" s="65"/>
      <c r="C14" s="66"/>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8"/>
      <c r="AE14" s="70"/>
      <c r="AF14" s="70"/>
    </row>
    <row r="15" spans="1:32" s="69" customFormat="1" ht="9.75" customHeight="1">
      <c r="A15" s="64"/>
      <c r="B15" s="65"/>
      <c r="C15" s="66"/>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8"/>
      <c r="AE15" s="70"/>
      <c r="AF15" s="70"/>
    </row>
    <row r="16" spans="1:32" s="69" customFormat="1" ht="9.75" customHeight="1">
      <c r="A16" s="64"/>
      <c r="B16" s="65"/>
      <c r="C16" s="66"/>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8"/>
      <c r="AE16" s="70"/>
      <c r="AF16" s="70"/>
    </row>
    <row r="17" spans="1:31" ht="36" customHeight="1">
      <c r="A17" s="67" t="s">
        <v>145</v>
      </c>
      <c r="C17" s="61"/>
      <c r="D17" s="71"/>
      <c r="E17" s="71"/>
      <c r="F17" s="72"/>
      <c r="G17" s="72"/>
      <c r="H17" s="72"/>
      <c r="I17" s="72" t="s">
        <v>200</v>
      </c>
      <c r="J17" s="72"/>
      <c r="K17" s="72"/>
      <c r="L17" s="72"/>
      <c r="M17" s="72"/>
      <c r="N17" s="72"/>
      <c r="O17" s="72"/>
      <c r="P17" s="71" t="s">
        <v>146</v>
      </c>
      <c r="Q17" s="72"/>
      <c r="R17" s="71"/>
      <c r="V17" s="73"/>
      <c r="W17" s="73" t="s">
        <v>147</v>
      </c>
      <c r="X17" s="73"/>
      <c r="Y17" s="73"/>
      <c r="Z17" s="73"/>
      <c r="AA17" s="73"/>
      <c r="AB17" s="73"/>
    </row>
    <row r="18" spans="1:31" ht="36" customHeight="1">
      <c r="A18" s="271" t="s">
        <v>288</v>
      </c>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row>
    <row r="19" spans="1:31" ht="9" customHeight="1">
      <c r="A19" s="74"/>
      <c r="C19" s="61"/>
    </row>
    <row r="20" spans="1:31" ht="26.25" customHeight="1">
      <c r="A20" s="75" t="s">
        <v>141</v>
      </c>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65"/>
      <c r="AE20" s="65"/>
    </row>
    <row r="21" spans="1:31" ht="18" customHeight="1">
      <c r="A21" s="77" t="s">
        <v>153</v>
      </c>
      <c r="B21" s="266" t="s">
        <v>148</v>
      </c>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78"/>
      <c r="AE21" s="78"/>
    </row>
    <row r="22" spans="1:31" ht="18" customHeight="1">
      <c r="A22" s="77" t="s">
        <v>159</v>
      </c>
      <c r="B22" s="270" t="s">
        <v>164</v>
      </c>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78"/>
      <c r="AE22" s="78"/>
    </row>
    <row r="23" spans="1:31" ht="18" customHeight="1">
      <c r="A23" s="77" t="s">
        <v>160</v>
      </c>
      <c r="B23" s="266" t="s">
        <v>149</v>
      </c>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78"/>
      <c r="AE23" s="78"/>
    </row>
    <row r="24" spans="1:31" ht="18" customHeight="1">
      <c r="A24" s="79" t="s">
        <v>161</v>
      </c>
      <c r="B24" s="269" t="s">
        <v>152</v>
      </c>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78"/>
      <c r="AE24" s="78"/>
    </row>
    <row r="25" spans="1:31" ht="18" customHeight="1">
      <c r="A25" s="77" t="s">
        <v>162</v>
      </c>
      <c r="B25" s="267" t="s">
        <v>157</v>
      </c>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7"/>
      <c r="AE25" s="78"/>
    </row>
    <row r="26" spans="1:31" ht="18" customHeight="1">
      <c r="A26" s="77" t="s">
        <v>163</v>
      </c>
      <c r="B26" s="268" t="s">
        <v>119</v>
      </c>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80"/>
    </row>
    <row r="27" spans="1:31" ht="23.25" customHeight="1">
      <c r="A27" s="77" t="s">
        <v>158</v>
      </c>
      <c r="B27" s="266" t="s">
        <v>131</v>
      </c>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row>
    <row r="28" spans="1:31">
      <c r="A28" s="264"/>
      <c r="B28" s="265"/>
      <c r="C28" s="265"/>
      <c r="D28" s="265"/>
      <c r="E28" s="265"/>
      <c r="F28" s="265"/>
      <c r="G28" s="265"/>
      <c r="H28" s="265"/>
      <c r="I28" s="265"/>
      <c r="J28" s="265"/>
      <c r="K28" s="265"/>
      <c r="L28" s="265"/>
      <c r="M28" s="265"/>
      <c r="N28" s="265"/>
      <c r="O28" s="265"/>
      <c r="P28" s="265"/>
      <c r="Q28" s="265"/>
      <c r="R28" s="265"/>
      <c r="S28" s="265"/>
      <c r="T28" s="265"/>
      <c r="U28" s="265"/>
      <c r="V28" s="265"/>
      <c r="W28" s="265"/>
      <c r="X28" s="81"/>
      <c r="Y28" s="81"/>
      <c r="Z28" s="81"/>
      <c r="AA28" s="81"/>
      <c r="AB28" s="81"/>
      <c r="AC28" s="81"/>
      <c r="AD28" s="82"/>
    </row>
  </sheetData>
  <sheetProtection algorithmName="SHA-512" hashValue="d8svD0GxIVLYRt+1DAeqzv2JnARkO9uOL6lDUrz3zBpn1Sg6jMCwz2dlUYmLxz1+5AB5ICxVb2afjocle1/DUw==" saltValue="fqDBQOfg2Ts4587Lt4Q7lw==" spinCount="100000" sheet="1" selectLockedCells="1"/>
  <protectedRanges>
    <protectedRange sqref="D7:J7 W7:Z7 AC7 AE7:AF7" name="範圍1"/>
  </protectedRanges>
  <mergeCells count="39">
    <mergeCell ref="A1:AC1"/>
    <mergeCell ref="W3:AB3"/>
    <mergeCell ref="Q5:Q6"/>
    <mergeCell ref="N5:N6"/>
    <mergeCell ref="V5:V6"/>
    <mergeCell ref="A2:AC2"/>
    <mergeCell ref="R5:R6"/>
    <mergeCell ref="Y5:Z5"/>
    <mergeCell ref="AA5:AB5"/>
    <mergeCell ref="J5:J6"/>
    <mergeCell ref="L5:L6"/>
    <mergeCell ref="J4:V4"/>
    <mergeCell ref="A3:A6"/>
    <mergeCell ref="B3:B6"/>
    <mergeCell ref="D3:I3"/>
    <mergeCell ref="D4:I4"/>
    <mergeCell ref="A18:AC18"/>
    <mergeCell ref="H5:I5"/>
    <mergeCell ref="K5:K6"/>
    <mergeCell ref="S5:U5"/>
    <mergeCell ref="W5:X5"/>
    <mergeCell ref="C3:C6"/>
    <mergeCell ref="D5:E5"/>
    <mergeCell ref="F5:G5"/>
    <mergeCell ref="M5:M6"/>
    <mergeCell ref="W4:AB4"/>
    <mergeCell ref="A28:W28"/>
    <mergeCell ref="B21:AC21"/>
    <mergeCell ref="B25:AC25"/>
    <mergeCell ref="B26:AC26"/>
    <mergeCell ref="B27:AC27"/>
    <mergeCell ref="B24:AC24"/>
    <mergeCell ref="B23:AC23"/>
    <mergeCell ref="B22:AC22"/>
    <mergeCell ref="AE4:AF4"/>
    <mergeCell ref="AE5:AF5"/>
    <mergeCell ref="AC3:AC5"/>
    <mergeCell ref="P5:P6"/>
    <mergeCell ref="O5:O6"/>
  </mergeCells>
  <phoneticPr fontId="2" type="noConversion"/>
  <printOptions horizontalCentered="1"/>
  <pageMargins left="0" right="0" top="0.59055118110236227" bottom="0.59055118110236227" header="0.31496062992125984" footer="0.19685039370078741"/>
  <pageSetup paperSize="8" scale="60" fitToHeight="0" orientation="landscape" r:id="rId1"/>
  <headerFooter scaleWithDoc="0"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6"/>
  <sheetViews>
    <sheetView zoomScaleNormal="100" zoomScalePageLayoutView="50" workbookViewId="0">
      <selection activeCell="A9" sqref="A9:AL9"/>
    </sheetView>
  </sheetViews>
  <sheetFormatPr defaultColWidth="8.6640625" defaultRowHeight="16.2"/>
  <cols>
    <col min="1" max="1" width="10" style="38" customWidth="1"/>
    <col min="2" max="2" width="9.109375" style="43" customWidth="1"/>
    <col min="3" max="3" width="9.109375" style="58" customWidth="1"/>
    <col min="4" max="4" width="10" style="59" customWidth="1"/>
    <col min="5" max="14" width="5.6640625" style="59" customWidth="1"/>
    <col min="15" max="16" width="5.6640625" style="43" customWidth="1"/>
    <col min="17" max="37" width="4.109375" style="43" customWidth="1"/>
    <col min="38" max="38" width="4.109375" style="60" customWidth="1"/>
    <col min="39" max="39" width="4.109375" style="43" customWidth="1"/>
    <col min="40" max="16384" width="8.6640625" style="43"/>
  </cols>
  <sheetData>
    <row r="1" spans="1:39" s="36" customFormat="1" ht="55.5" customHeight="1">
      <c r="A1" s="330" t="s">
        <v>304</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row>
    <row r="2" spans="1:39" s="36" customFormat="1" ht="25.35" customHeight="1" thickBot="1">
      <c r="A2" s="37"/>
      <c r="B2" s="37"/>
      <c r="C2" s="37"/>
      <c r="D2" s="37"/>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331" t="s">
        <v>306</v>
      </c>
      <c r="AL2" s="331"/>
      <c r="AM2" s="331"/>
    </row>
    <row r="3" spans="1:39" s="38" customFormat="1" ht="52.5" customHeight="1" thickTop="1">
      <c r="A3" s="306" t="s">
        <v>1</v>
      </c>
      <c r="B3" s="306" t="s">
        <v>0</v>
      </c>
      <c r="C3" s="306" t="s">
        <v>3</v>
      </c>
      <c r="D3" s="309" t="s">
        <v>2</v>
      </c>
      <c r="E3" s="300" t="s">
        <v>280</v>
      </c>
      <c r="F3" s="301"/>
      <c r="G3" s="301"/>
      <c r="H3" s="301"/>
      <c r="I3" s="302"/>
      <c r="J3" s="300" t="s">
        <v>268</v>
      </c>
      <c r="K3" s="302"/>
      <c r="L3" s="300" t="s">
        <v>269</v>
      </c>
      <c r="M3" s="301"/>
      <c r="N3" s="301"/>
      <c r="O3" s="301"/>
      <c r="P3" s="301"/>
      <c r="Q3" s="301"/>
      <c r="R3" s="301"/>
      <c r="S3" s="301"/>
      <c r="T3" s="301"/>
      <c r="U3" s="301"/>
      <c r="V3" s="301"/>
      <c r="W3" s="301"/>
      <c r="X3" s="301"/>
      <c r="Y3" s="301"/>
      <c r="Z3" s="301"/>
      <c r="AA3" s="301"/>
      <c r="AB3" s="302"/>
      <c r="AC3" s="300" t="s">
        <v>281</v>
      </c>
      <c r="AD3" s="301"/>
      <c r="AE3" s="301"/>
      <c r="AF3" s="301"/>
      <c r="AG3" s="301"/>
      <c r="AH3" s="301"/>
      <c r="AI3" s="301"/>
      <c r="AJ3" s="301"/>
      <c r="AK3" s="301"/>
      <c r="AL3" s="301"/>
      <c r="AM3" s="302"/>
    </row>
    <row r="4" spans="1:39" s="38" customFormat="1" ht="26.25" customHeight="1">
      <c r="A4" s="307"/>
      <c r="B4" s="307"/>
      <c r="C4" s="307"/>
      <c r="D4" s="310"/>
      <c r="E4" s="313" t="s">
        <v>263</v>
      </c>
      <c r="F4" s="258" t="s">
        <v>264</v>
      </c>
      <c r="G4" s="258" t="s">
        <v>265</v>
      </c>
      <c r="H4" s="258" t="s">
        <v>266</v>
      </c>
      <c r="I4" s="316" t="s">
        <v>267</v>
      </c>
      <c r="J4" s="337" t="s">
        <v>305</v>
      </c>
      <c r="K4" s="338"/>
      <c r="L4" s="318" t="s">
        <v>275</v>
      </c>
      <c r="M4" s="319"/>
      <c r="N4" s="320"/>
      <c r="O4" s="332" t="s">
        <v>274</v>
      </c>
      <c r="P4" s="319"/>
      <c r="Q4" s="339" t="s">
        <v>284</v>
      </c>
      <c r="R4" s="341"/>
      <c r="S4" s="341"/>
      <c r="T4" s="341"/>
      <c r="U4" s="341"/>
      <c r="V4" s="341"/>
      <c r="W4" s="341"/>
      <c r="X4" s="341"/>
      <c r="Y4" s="341"/>
      <c r="Z4" s="341"/>
      <c r="AA4" s="341"/>
      <c r="AB4" s="340"/>
      <c r="AC4" s="334" t="s">
        <v>278</v>
      </c>
      <c r="AD4" s="335"/>
      <c r="AE4" s="335"/>
      <c r="AF4" s="335"/>
      <c r="AG4" s="336" t="s">
        <v>279</v>
      </c>
      <c r="AH4" s="336"/>
      <c r="AI4" s="336"/>
      <c r="AJ4" s="336"/>
      <c r="AK4" s="336"/>
      <c r="AL4" s="290" t="s">
        <v>282</v>
      </c>
      <c r="AM4" s="316" t="s">
        <v>283</v>
      </c>
    </row>
    <row r="5" spans="1:39" s="38" customFormat="1" ht="24" customHeight="1">
      <c r="A5" s="307"/>
      <c r="B5" s="307"/>
      <c r="C5" s="307"/>
      <c r="D5" s="310"/>
      <c r="E5" s="314"/>
      <c r="F5" s="315"/>
      <c r="G5" s="315"/>
      <c r="H5" s="315"/>
      <c r="I5" s="317"/>
      <c r="J5" s="337"/>
      <c r="K5" s="338"/>
      <c r="L5" s="321"/>
      <c r="M5" s="322"/>
      <c r="N5" s="323"/>
      <c r="O5" s="333"/>
      <c r="P5" s="322"/>
      <c r="Q5" s="339" t="s">
        <v>120</v>
      </c>
      <c r="R5" s="342"/>
      <c r="S5" s="339" t="s">
        <v>121</v>
      </c>
      <c r="T5" s="342"/>
      <c r="U5" s="339" t="s">
        <v>122</v>
      </c>
      <c r="V5" s="342"/>
      <c r="W5" s="339" t="s">
        <v>130</v>
      </c>
      <c r="X5" s="342"/>
      <c r="Y5" s="339" t="s">
        <v>123</v>
      </c>
      <c r="Z5" s="342"/>
      <c r="AA5" s="339" t="s">
        <v>124</v>
      </c>
      <c r="AB5" s="340"/>
      <c r="AC5" s="324" t="s">
        <v>276</v>
      </c>
      <c r="AD5" s="325"/>
      <c r="AE5" s="326" t="s">
        <v>277</v>
      </c>
      <c r="AF5" s="327"/>
      <c r="AG5" s="336"/>
      <c r="AH5" s="336"/>
      <c r="AI5" s="336"/>
      <c r="AJ5" s="336"/>
      <c r="AK5" s="336"/>
      <c r="AL5" s="328"/>
      <c r="AM5" s="317"/>
    </row>
    <row r="6" spans="1:39" s="38" customFormat="1" ht="98.25" customHeight="1">
      <c r="A6" s="308"/>
      <c r="B6" s="308"/>
      <c r="C6" s="308"/>
      <c r="D6" s="311"/>
      <c r="E6" s="314"/>
      <c r="F6" s="315"/>
      <c r="G6" s="315"/>
      <c r="H6" s="315"/>
      <c r="I6" s="317"/>
      <c r="J6" s="149" t="s">
        <v>321</v>
      </c>
      <c r="K6" s="150" t="s">
        <v>322</v>
      </c>
      <c r="L6" s="149" t="s">
        <v>270</v>
      </c>
      <c r="M6" s="143" t="s">
        <v>271</v>
      </c>
      <c r="N6" s="143" t="s">
        <v>272</v>
      </c>
      <c r="O6" s="143" t="s">
        <v>273</v>
      </c>
      <c r="P6" s="143" t="s">
        <v>193</v>
      </c>
      <c r="Q6" s="159" t="s">
        <v>139</v>
      </c>
      <c r="R6" s="159" t="s">
        <v>140</v>
      </c>
      <c r="S6" s="159" t="s">
        <v>139</v>
      </c>
      <c r="T6" s="159" t="s">
        <v>140</v>
      </c>
      <c r="U6" s="159" t="s">
        <v>139</v>
      </c>
      <c r="V6" s="159" t="s">
        <v>140</v>
      </c>
      <c r="W6" s="159" t="s">
        <v>139</v>
      </c>
      <c r="X6" s="159" t="s">
        <v>140</v>
      </c>
      <c r="Y6" s="159" t="s">
        <v>139</v>
      </c>
      <c r="Z6" s="159" t="s">
        <v>140</v>
      </c>
      <c r="AA6" s="159" t="s">
        <v>139</v>
      </c>
      <c r="AB6" s="160" t="s">
        <v>140</v>
      </c>
      <c r="AC6" s="161" t="s">
        <v>139</v>
      </c>
      <c r="AD6" s="159" t="s">
        <v>140</v>
      </c>
      <c r="AE6" s="159" t="s">
        <v>139</v>
      </c>
      <c r="AF6" s="159" t="s">
        <v>140</v>
      </c>
      <c r="AG6" s="144" t="s">
        <v>136</v>
      </c>
      <c r="AH6" s="144" t="s">
        <v>132</v>
      </c>
      <c r="AI6" s="144" t="s">
        <v>133</v>
      </c>
      <c r="AJ6" s="144" t="s">
        <v>134</v>
      </c>
      <c r="AK6" s="144" t="s">
        <v>135</v>
      </c>
      <c r="AL6" s="291"/>
      <c r="AM6" s="289"/>
    </row>
    <row r="7" spans="1:39" s="38" customFormat="1" ht="39.9" customHeight="1" thickBot="1">
      <c r="A7" s="39" t="s">
        <v>137</v>
      </c>
      <c r="B7" s="40"/>
      <c r="C7" s="33">
        <f>'附件五-經費申請表'!B2</f>
        <v>611</v>
      </c>
      <c r="D7" s="34" t="str">
        <f>'附件五-經費申請表'!E2</f>
        <v>鑄強國小</v>
      </c>
      <c r="E7" s="146">
        <f>'附件一之1-開班數'!C5</f>
        <v>3</v>
      </c>
      <c r="F7" s="147">
        <f>'附件一之1-開班數'!D5</f>
        <v>1</v>
      </c>
      <c r="G7" s="147">
        <f>'附件一之1-開班數'!E5</f>
        <v>0</v>
      </c>
      <c r="H7" s="147">
        <f>'附件一之1-開班數'!F5</f>
        <v>0</v>
      </c>
      <c r="I7" s="148">
        <f>SUM(E7:H7)</f>
        <v>4</v>
      </c>
      <c r="J7" s="146">
        <f>'附件五-經費申請表'!Q5</f>
        <v>24</v>
      </c>
      <c r="K7" s="148">
        <f>'附件五-經費申請表'!R5</f>
        <v>1</v>
      </c>
      <c r="L7" s="146">
        <f>'附件一之2-參加學生名單'!L5</f>
        <v>1</v>
      </c>
      <c r="M7" s="147">
        <f>'附件一之2-參加學生名單'!M5</f>
        <v>1</v>
      </c>
      <c r="N7" s="147">
        <f>'附件一之2-參加學生名單'!N5</f>
        <v>1</v>
      </c>
      <c r="O7" s="147">
        <f>'附件一之2-參加學生名單'!O5</f>
        <v>0</v>
      </c>
      <c r="P7" s="147">
        <f>'附件一之2-參加學生名單'!P5</f>
        <v>1</v>
      </c>
      <c r="Q7" s="147">
        <f>SUMIFS('附件一之2-參加學生名單'!J6:J20000,'附件一之2-參加學生名單'!J6:J20000,1,'附件一之2-參加學生名單'!B6:B20000,1)</f>
        <v>3</v>
      </c>
      <c r="R7" s="147">
        <f>SUMIFS('附件一之2-參加學生名單'!K6:K20000,'附件一之2-參加學生名單'!K6:K20000,1,'附件一之2-參加學生名單'!B6:B20000,1)</f>
        <v>0</v>
      </c>
      <c r="S7" s="147">
        <f>SUMIFS('附件一之2-參加學生名單'!J6:J20000,'附件一之2-參加學生名單'!J6:J20000,1,'附件一之2-參加學生名單'!B6:B20000,2)</f>
        <v>0</v>
      </c>
      <c r="T7" s="147">
        <f>SUMIFS('附件一之2-參加學生名單'!K6:K20000,'附件一之2-參加學生名單'!K6:K20000,1,'附件一之2-參加學生名單'!B6:B20000,2)</f>
        <v>1</v>
      </c>
      <c r="U7" s="147">
        <f>SUMIFS('附件一之2-參加學生名單'!J6:J20000,'附件一之2-參加學生名單'!J6:J20000,1,'附件一之2-參加學生名單'!B6:B20000,3)</f>
        <v>0</v>
      </c>
      <c r="V7" s="147">
        <f>SUMIFS('附件一之2-參加學生名單'!K6:K20000,'附件一之2-參加學生名單'!K6:K20000,1,'附件一之2-參加學生名單'!B6:B20000,3)</f>
        <v>0</v>
      </c>
      <c r="W7" s="147">
        <f>SUMIFS('附件一之2-參加學生名單'!J6:J20000,'附件一之2-參加學生名單'!J6:J20000,1,'附件一之2-參加學生名單'!B6:B20000,4)</f>
        <v>0</v>
      </c>
      <c r="X7" s="147">
        <f>SUMIFS('附件一之2-參加學生名單'!K6:K20000,'附件一之2-參加學生名單'!K6:K20000,1,'附件一之2-參加學生名單'!B6:B20000,4)</f>
        <v>0</v>
      </c>
      <c r="Y7" s="147">
        <f>SUMIFS('附件一之2-參加學生名單'!J6:J20000,'附件一之2-參加學生名單'!J6:J20000,1,'附件一之2-參加學生名單'!B6:B20000,5)</f>
        <v>0</v>
      </c>
      <c r="Z7" s="147">
        <f>SUMIFS('附件一之2-參加學生名單'!K6:K20000,'附件一之2-參加學生名單'!K6:K20000,1,'附件一之2-參加學生名單'!B6:B20000,5)</f>
        <v>0</v>
      </c>
      <c r="AA7" s="147">
        <f>SUMIFS('附件一之2-參加學生名單'!J6:J20000,'附件一之2-參加學生名單'!J6:J20000,1,'附件一之2-參加學生名單'!B6:B20000,6)</f>
        <v>0</v>
      </c>
      <c r="AB7" s="148">
        <f>SUMIFS('附件一之2-參加學生名單'!K6:K20000,'附件一之2-參加學生名單'!K6:K20000,1,'附件一之2-參加學生名單'!B6:B20000,6)</f>
        <v>0</v>
      </c>
      <c r="AC7" s="146">
        <f>SUMIFS('附件一之3-授課教師名單'!$E$6:$E$202,'附件一之3-授課教師名單'!$E$6:$E$202,1,'附件一之3-授課教師名單'!$C$6:$C$202,1)</f>
        <v>1</v>
      </c>
      <c r="AD7" s="147">
        <f>SUMIFS('附件一之3-授課教師名單'!$E$6:$E$202,'附件一之3-授課教師名單'!$E$6:$E$202,1,'附件一之3-授課教師名單'!$D$6:$D$202,1)</f>
        <v>1</v>
      </c>
      <c r="AE7" s="147">
        <f>SUMIFS('附件一之3-授課教師名單'!$F$6:$F$202,'附件一之3-授課教師名單'!$F$6:$F$202,1,'附件一之3-授課教師名單'!$C$6:$C$202,1)</f>
        <v>0</v>
      </c>
      <c r="AF7" s="147">
        <f>SUMIFS('附件一之3-授課教師名單'!$F$6:$F$202,'附件一之3-授課教師名單'!$F$6:$F$202,1,'附件一之3-授課教師名單'!$D$6:$D$202,1)</f>
        <v>1</v>
      </c>
      <c r="AG7" s="147">
        <f>SUMIFS('附件一之3-授課教師名單'!$G$6:$G$202,'附件一之3-授課教師名單'!$G$6:$G$202,1)</f>
        <v>2</v>
      </c>
      <c r="AH7" s="147">
        <f>SUMIFS('附件一之3-授課教師名單'!$H$6:$H$202,'附件一之3-授課教師名單'!$H$6:$H$202,1)</f>
        <v>0</v>
      </c>
      <c r="AI7" s="147">
        <f>SUMIFS('附件一之3-授課教師名單'!$I$6:$I$202,'附件一之3-授課教師名單'!$I$6:$I$202,1)</f>
        <v>1</v>
      </c>
      <c r="AJ7" s="147">
        <f>SUMIFS('附件一之3-授課教師名單'!$J$6:$J$202,'附件一之3-授課教師名單'!$J$6:$J$202,1)</f>
        <v>0</v>
      </c>
      <c r="AK7" s="147">
        <f>SUMIFS('附件一之3-授課教師名單'!$K$6:$K$202,'附件一之3-授課教師名單'!$K$6:$K$202,1)</f>
        <v>0</v>
      </c>
      <c r="AL7" s="147">
        <f>SUM('附件一之3-授課教師名單'!L5:O5)</f>
        <v>3</v>
      </c>
      <c r="AM7" s="151">
        <f>SUM(AG7:AK7)-AL7</f>
        <v>0</v>
      </c>
    </row>
    <row r="8" spans="1:39" ht="16.8" thickTop="1">
      <c r="A8" s="41"/>
      <c r="B8" s="42"/>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row>
    <row r="9" spans="1:39" s="44" customFormat="1" ht="19.5" customHeight="1">
      <c r="A9" s="303" t="s">
        <v>143</v>
      </c>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row>
    <row r="10" spans="1:39" ht="19.8">
      <c r="A10" s="45"/>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row>
    <row r="11" spans="1:39" s="51" customFormat="1" ht="15">
      <c r="A11" s="47" t="s">
        <v>142</v>
      </c>
      <c r="B11" s="48"/>
      <c r="C11" s="49"/>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50"/>
    </row>
    <row r="12" spans="1:39" s="53" customFormat="1" ht="32.25" customHeight="1">
      <c r="A12" s="52" t="s">
        <v>153</v>
      </c>
      <c r="B12" s="304" t="s">
        <v>181</v>
      </c>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row>
    <row r="13" spans="1:39" s="55" customFormat="1" ht="33" customHeight="1">
      <c r="A13" s="54" t="s">
        <v>154</v>
      </c>
      <c r="B13" s="305" t="s">
        <v>150</v>
      </c>
      <c r="C13" s="305"/>
      <c r="D13" s="305"/>
      <c r="E13" s="305"/>
      <c r="F13" s="305"/>
      <c r="G13" s="305"/>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row>
    <row r="14" spans="1:39" s="55" customFormat="1" ht="33.75" customHeight="1">
      <c r="A14" s="54" t="s">
        <v>155</v>
      </c>
      <c r="B14" s="305" t="s">
        <v>151</v>
      </c>
      <c r="C14" s="305"/>
      <c r="D14" s="305"/>
      <c r="E14" s="305"/>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5"/>
      <c r="AL14" s="305"/>
    </row>
    <row r="15" spans="1:39" s="57" customFormat="1" ht="18" customHeight="1">
      <c r="A15" s="56" t="s">
        <v>156</v>
      </c>
      <c r="B15" s="329" t="s">
        <v>164</v>
      </c>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row>
    <row r="16" spans="1:39" s="51" customFormat="1" ht="16.5" customHeight="1">
      <c r="A16" s="56"/>
      <c r="B16" s="312"/>
      <c r="C16" s="312"/>
      <c r="D16" s="312"/>
      <c r="E16" s="312"/>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312"/>
      <c r="AL16" s="312"/>
    </row>
  </sheetData>
  <sheetProtection algorithmName="SHA-512" hashValue="PcRUof2qWa/AuHooFKRt9aHk3V1W9kGxeOgWfB1+ifbzk04Cpy6xEomcj+eezBSwlPiuE6SD+1yDYdDokMLOAw==" saltValue="9MI+ujr76UiPHMukz5Nm5Q==" spinCount="100000" sheet="1" selectLockedCells="1"/>
  <protectedRanges>
    <protectedRange sqref="E7:AJ7" name="範圍1"/>
  </protectedRanges>
  <mergeCells count="37">
    <mergeCell ref="A1:AM1"/>
    <mergeCell ref="AK2:AM2"/>
    <mergeCell ref="AM4:AM6"/>
    <mergeCell ref="O4:P5"/>
    <mergeCell ref="AC4:AF4"/>
    <mergeCell ref="AG4:AK5"/>
    <mergeCell ref="E3:I3"/>
    <mergeCell ref="J4:K5"/>
    <mergeCell ref="J3:K3"/>
    <mergeCell ref="AA5:AB5"/>
    <mergeCell ref="Q4:AB4"/>
    <mergeCell ref="Q5:R5"/>
    <mergeCell ref="S5:T5"/>
    <mergeCell ref="U5:V5"/>
    <mergeCell ref="W5:X5"/>
    <mergeCell ref="Y5:Z5"/>
    <mergeCell ref="B16:AL16"/>
    <mergeCell ref="E4:E6"/>
    <mergeCell ref="F4:F6"/>
    <mergeCell ref="G4:G6"/>
    <mergeCell ref="H4:H6"/>
    <mergeCell ref="I4:I6"/>
    <mergeCell ref="L4:N5"/>
    <mergeCell ref="AC5:AD5"/>
    <mergeCell ref="AE5:AF5"/>
    <mergeCell ref="AL4:AL6"/>
    <mergeCell ref="B15:AL15"/>
    <mergeCell ref="AC3:AM3"/>
    <mergeCell ref="A9:AL9"/>
    <mergeCell ref="B12:AL12"/>
    <mergeCell ref="B13:AL13"/>
    <mergeCell ref="B14:AL14"/>
    <mergeCell ref="A3:A6"/>
    <mergeCell ref="B3:B6"/>
    <mergeCell ref="C3:C6"/>
    <mergeCell ref="D3:D6"/>
    <mergeCell ref="L3:AB3"/>
  </mergeCells>
  <phoneticPr fontId="2" type="noConversion"/>
  <printOptions horizontalCentered="1"/>
  <pageMargins left="0.25" right="0.25" top="0.75" bottom="0.75" header="0.3" footer="0.3"/>
  <pageSetup paperSize="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已命名的範圍</vt:lpstr>
      </vt:variant>
      <vt:variant>
        <vt:i4>8</vt:i4>
      </vt:variant>
    </vt:vector>
  </HeadingPairs>
  <TitlesOfParts>
    <vt:vector size="15" baseType="lpstr">
      <vt:lpstr>附件四-學校代號暨類型表</vt:lpstr>
      <vt:lpstr>附件一之1-開班數</vt:lpstr>
      <vt:lpstr>附件一之2-參加學生名單</vt:lpstr>
      <vt:lpstr>附件一之3-授課教師名單</vt:lpstr>
      <vt:lpstr>附件五-經費申請表</vt:lpstr>
      <vt:lpstr>附件六-費用調查表(表一)</vt:lpstr>
      <vt:lpstr>附件七-開班數及時段及人數 (表二)</vt:lpstr>
      <vt:lpstr>'附件七-開班數及時段及人數 (表二)'!Print_Area</vt:lpstr>
      <vt:lpstr>'附件六-費用調查表(表一)'!Print_Area</vt:lpstr>
      <vt:lpstr>'附件一之1-開班數'!Print_Titles</vt:lpstr>
      <vt:lpstr>'附件一之2-參加學生名單'!Print_Titles</vt:lpstr>
      <vt:lpstr>'附件一之3-授課教師名單'!Print_Titles</vt:lpstr>
      <vt:lpstr>'附件七-開班數及時段及人數 (表二)'!Print_Titles</vt:lpstr>
      <vt:lpstr>'附件五-經費申請表'!Print_Titles</vt:lpstr>
      <vt:lpstr>'附件六-費用調查表(表一)'!Print_Titles</vt:lpstr>
    </vt:vector>
  </TitlesOfParts>
  <Company>教育部</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moejsmpc</dc:creator>
  <cp:lastModifiedBy>user</cp:lastModifiedBy>
  <cp:lastPrinted>2019-08-20T22:52:17Z</cp:lastPrinted>
  <dcterms:created xsi:type="dcterms:W3CDTF">2007-06-13T11:27:56Z</dcterms:created>
  <dcterms:modified xsi:type="dcterms:W3CDTF">2019-08-21T03:07:28Z</dcterms:modified>
</cp:coreProperties>
</file>