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3995" windowHeight="7335"/>
  </bookViews>
  <sheets>
    <sheet name="108年撥款一覽表(給學校)" sheetId="13" r:id="rId1"/>
    <sheet name="教練學校基本資料摘要" sheetId="5" r:id="rId2"/>
    <sheet name="先導學校基本資料" sheetId="7" r:id="rId3"/>
    <sheet name="工作表2" sheetId="11" r:id="rId4"/>
  </sheets>
  <calcPr calcId="145621"/>
</workbook>
</file>

<file path=xl/calcChain.xml><?xml version="1.0" encoding="utf-8"?>
<calcChain xmlns="http://schemas.openxmlformats.org/spreadsheetml/2006/main">
  <c r="M18" i="13" l="1"/>
  <c r="K18" i="13"/>
  <c r="J18" i="13"/>
  <c r="G18" i="13"/>
  <c r="F18" i="13"/>
  <c r="E18" i="13"/>
  <c r="I17" i="13"/>
  <c r="H17" i="13"/>
  <c r="L17" i="13" s="1"/>
  <c r="L16" i="13"/>
  <c r="I16" i="13"/>
  <c r="H16" i="13"/>
  <c r="I15" i="13"/>
  <c r="H15" i="13"/>
  <c r="L15" i="13" s="1"/>
  <c r="I14" i="13"/>
  <c r="H14" i="13"/>
  <c r="L14" i="13" s="1"/>
  <c r="I13" i="13"/>
  <c r="H13" i="13"/>
  <c r="L13" i="13" s="1"/>
  <c r="L12" i="13"/>
  <c r="I12" i="13"/>
  <c r="H12" i="13"/>
  <c r="I11" i="13"/>
  <c r="H11" i="13"/>
  <c r="L11" i="13" s="1"/>
  <c r="I10" i="13"/>
  <c r="H10" i="13"/>
  <c r="L10" i="13" s="1"/>
  <c r="I9" i="13"/>
  <c r="H9" i="13"/>
  <c r="L9" i="13" s="1"/>
  <c r="L8" i="13"/>
  <c r="I8" i="13"/>
  <c r="H8" i="13"/>
  <c r="I7" i="13"/>
  <c r="H7" i="13"/>
  <c r="L7" i="13" s="1"/>
  <c r="I6" i="13"/>
  <c r="H6" i="13"/>
  <c r="H18" i="13" s="1"/>
  <c r="L6" i="13" l="1"/>
  <c r="L18" i="13" s="1"/>
  <c r="A8" i="11" l="1"/>
  <c r="A7" i="11"/>
  <c r="A6" i="11"/>
  <c r="A5" i="11"/>
  <c r="A4" i="11"/>
  <c r="A3" i="11"/>
  <c r="A2" i="11"/>
  <c r="A1" i="11"/>
  <c r="E4" i="7" l="1"/>
  <c r="E5" i="7"/>
  <c r="E6" i="7"/>
  <c r="F6" i="7" s="1"/>
  <c r="E7" i="7"/>
  <c r="E8" i="7"/>
  <c r="E9" i="7"/>
  <c r="E10" i="7"/>
  <c r="E3" i="7"/>
  <c r="F3" i="7" s="1"/>
  <c r="D4" i="7"/>
  <c r="D5" i="7"/>
  <c r="D6" i="7"/>
  <c r="D7" i="7"/>
  <c r="D8" i="7"/>
  <c r="D9" i="7"/>
  <c r="F9" i="7" s="1"/>
  <c r="D10" i="7"/>
  <c r="F10" i="7" s="1"/>
  <c r="D3" i="7"/>
  <c r="F7" i="7"/>
  <c r="F8" i="7"/>
  <c r="F4" i="7"/>
  <c r="E4" i="5"/>
  <c r="E5" i="5"/>
  <c r="E6" i="5"/>
  <c r="E3" i="5"/>
  <c r="D4" i="5"/>
  <c r="F4" i="5" s="1"/>
  <c r="D5" i="5"/>
  <c r="F5" i="5" s="1"/>
  <c r="D6" i="5"/>
  <c r="D3" i="5"/>
  <c r="F3" i="5" l="1"/>
  <c r="F5" i="7"/>
  <c r="F6" i="5"/>
</calcChain>
</file>

<file path=xl/sharedStrings.xml><?xml version="1.0" encoding="utf-8"?>
<sst xmlns="http://schemas.openxmlformats.org/spreadsheetml/2006/main" count="92" uniqueCount="70">
  <si>
    <t>參與班級數</t>
  </si>
  <si>
    <t>參與教師數</t>
  </si>
  <si>
    <t>志學國小(108.11~109.6)</t>
    <phoneticPr fontId="5" type="noConversion"/>
  </si>
  <si>
    <t>銅蘭國小(108.11~109.6)</t>
    <phoneticPr fontId="5" type="noConversion"/>
  </si>
  <si>
    <t>北昌國小(108.11~109.6)</t>
    <phoneticPr fontId="5" type="noConversion"/>
  </si>
  <si>
    <t>復興國小(108.11~109.6)</t>
    <phoneticPr fontId="5" type="noConversion"/>
  </si>
  <si>
    <t>明禮國小(109.1~6)</t>
    <phoneticPr fontId="5" type="noConversion"/>
  </si>
  <si>
    <t>稻香國小(109.1~6)</t>
    <phoneticPr fontId="5" type="noConversion"/>
  </si>
  <si>
    <t>見晴國小(109.1~6)</t>
    <phoneticPr fontId="5" type="noConversion"/>
  </si>
  <si>
    <t>西林國小(109.1~6)</t>
    <phoneticPr fontId="5" type="noConversion"/>
  </si>
  <si>
    <t>東里國小(109.1~6)</t>
    <phoneticPr fontId="5" type="noConversion"/>
  </si>
  <si>
    <t>吉安國小(109.1~6)</t>
    <phoneticPr fontId="5" type="noConversion"/>
  </si>
  <si>
    <t>文蘭國小(109.1~6)</t>
    <phoneticPr fontId="5" type="noConversion"/>
  </si>
  <si>
    <t>馬遠國小(109.1~6)</t>
    <phoneticPr fontId="5" type="noConversion"/>
  </si>
  <si>
    <r>
      <t>2</t>
    </r>
    <r>
      <rPr>
        <sz val="12"/>
        <color theme="1"/>
        <rFont val="標楷體"/>
        <family val="4"/>
        <charset val="136"/>
      </rPr>
      <t>、</t>
    </r>
    <r>
      <rPr>
        <sz val="12"/>
        <color theme="1"/>
        <rFont val="Times New Roman"/>
        <family val="1"/>
      </rPr>
      <t>3</t>
    </r>
  </si>
  <si>
    <r>
      <t>4~6/</t>
    </r>
    <r>
      <rPr>
        <sz val="12"/>
        <color theme="1"/>
        <rFont val="標楷體"/>
        <family val="4"/>
        <charset val="136"/>
      </rPr>
      <t>數</t>
    </r>
  </si>
  <si>
    <r>
      <t>5</t>
    </r>
    <r>
      <rPr>
        <sz val="12"/>
        <color theme="1"/>
        <rFont val="標楷體"/>
        <family val="4"/>
        <charset val="136"/>
      </rPr>
      <t>、</t>
    </r>
    <r>
      <rPr>
        <sz val="12"/>
        <color theme="1"/>
        <rFont val="Times New Roman"/>
        <family val="1"/>
      </rPr>
      <t>6/</t>
    </r>
    <r>
      <rPr>
        <sz val="12"/>
        <color theme="1"/>
        <rFont val="標楷體"/>
        <family val="4"/>
        <charset val="136"/>
      </rPr>
      <t>數</t>
    </r>
  </si>
  <si>
    <r>
      <t>5/</t>
    </r>
    <r>
      <rPr>
        <sz val="12"/>
        <color theme="1"/>
        <rFont val="標楷體"/>
        <family val="4"/>
        <charset val="136"/>
      </rPr>
      <t>國、數</t>
    </r>
  </si>
  <si>
    <r>
      <t>3~6/</t>
    </r>
    <r>
      <rPr>
        <sz val="12"/>
        <color theme="1"/>
        <rFont val="標楷體"/>
        <family val="4"/>
        <charset val="136"/>
      </rPr>
      <t>國、數</t>
    </r>
  </si>
  <si>
    <r>
      <t>4/</t>
    </r>
    <r>
      <rPr>
        <sz val="12"/>
        <color theme="1"/>
        <rFont val="標楷體"/>
        <family val="4"/>
        <charset val="136"/>
      </rPr>
      <t>國、數、社、自、英</t>
    </r>
  </si>
  <si>
    <r>
      <t>1</t>
    </r>
    <r>
      <rPr>
        <sz val="12"/>
        <color theme="1"/>
        <rFont val="標楷體"/>
        <family val="4"/>
        <charset val="136"/>
      </rPr>
      <t>、</t>
    </r>
    <r>
      <rPr>
        <sz val="12"/>
        <color theme="1"/>
        <rFont val="Times New Roman"/>
        <family val="1"/>
      </rPr>
      <t>2</t>
    </r>
    <r>
      <rPr>
        <sz val="12"/>
        <color theme="1"/>
        <rFont val="標楷體"/>
        <family val="4"/>
        <charset val="136"/>
      </rPr>
      <t>、</t>
    </r>
    <r>
      <rPr>
        <sz val="12"/>
        <color theme="1"/>
        <rFont val="Times New Roman"/>
        <family val="1"/>
      </rPr>
      <t>3</t>
    </r>
  </si>
  <si>
    <r>
      <t>2</t>
    </r>
    <r>
      <rPr>
        <sz val="12"/>
        <color theme="1"/>
        <rFont val="標楷體"/>
        <family val="4"/>
        <charset val="136"/>
      </rPr>
      <t>、</t>
    </r>
    <r>
      <rPr>
        <sz val="12"/>
        <color theme="1"/>
        <rFont val="Times New Roman"/>
        <family val="1"/>
      </rPr>
      <t>3</t>
    </r>
    <r>
      <rPr>
        <sz val="12"/>
        <color theme="1"/>
        <rFont val="標楷體"/>
        <family val="4"/>
        <charset val="136"/>
      </rPr>
      <t>、</t>
    </r>
    <r>
      <rPr>
        <sz val="12"/>
        <color theme="1"/>
        <rFont val="Times New Roman"/>
        <family val="1"/>
      </rPr>
      <t>4</t>
    </r>
    <r>
      <rPr>
        <sz val="12"/>
        <color theme="1"/>
        <rFont val="標楷體"/>
        <family val="4"/>
        <charset val="136"/>
      </rPr>
      <t>、</t>
    </r>
    <r>
      <rPr>
        <sz val="12"/>
        <color theme="1"/>
        <rFont val="Times New Roman"/>
        <family val="1"/>
      </rPr>
      <t>6/</t>
    </r>
    <r>
      <rPr>
        <sz val="12"/>
        <color theme="1"/>
        <rFont val="標楷體"/>
        <family val="4"/>
        <charset val="136"/>
      </rPr>
      <t>國、數、自、英</t>
    </r>
  </si>
  <si>
    <r>
      <t>4~6/</t>
    </r>
    <r>
      <rPr>
        <sz val="12"/>
        <color theme="1"/>
        <rFont val="標楷體"/>
        <family val="4"/>
        <charset val="136"/>
      </rPr>
      <t>數、社</t>
    </r>
  </si>
  <si>
    <r>
      <t>3~6/</t>
    </r>
    <r>
      <rPr>
        <sz val="12"/>
        <color theme="1"/>
        <rFont val="標楷體"/>
        <family val="4"/>
        <charset val="136"/>
      </rPr>
      <t>數、自</t>
    </r>
  </si>
  <si>
    <r>
      <t>3~6/</t>
    </r>
    <r>
      <rPr>
        <sz val="12"/>
        <color theme="1"/>
        <rFont val="標楷體"/>
        <family val="4"/>
        <charset val="136"/>
      </rPr>
      <t>國、數、英</t>
    </r>
  </si>
  <si>
    <r>
      <t>6/</t>
    </r>
    <r>
      <rPr>
        <sz val="12"/>
        <color theme="1"/>
        <rFont val="標楷體"/>
        <family val="4"/>
        <charset val="136"/>
      </rPr>
      <t>國、數</t>
    </r>
  </si>
  <si>
    <r>
      <t>5/</t>
    </r>
    <r>
      <rPr>
        <sz val="12"/>
        <color theme="1"/>
        <rFont val="標楷體"/>
        <family val="4"/>
        <charset val="136"/>
      </rPr>
      <t>數</t>
    </r>
  </si>
  <si>
    <r>
      <t>3</t>
    </r>
    <r>
      <rPr>
        <sz val="12"/>
        <color theme="1"/>
        <rFont val="標楷體"/>
        <family val="4"/>
        <charset val="136"/>
      </rPr>
      <t>、</t>
    </r>
    <r>
      <rPr>
        <sz val="12"/>
        <color theme="1"/>
        <rFont val="Times New Roman"/>
        <family val="1"/>
      </rPr>
      <t>4/</t>
    </r>
    <r>
      <rPr>
        <sz val="12"/>
        <color theme="1"/>
        <rFont val="標楷體"/>
        <family val="4"/>
        <charset val="136"/>
      </rPr>
      <t>數</t>
    </r>
  </si>
  <si>
    <t>代課鐘點(教師)</t>
    <phoneticPr fontId="5" type="noConversion"/>
  </si>
  <si>
    <t>代課鐘點(行政)</t>
    <phoneticPr fontId="5" type="noConversion"/>
  </si>
  <si>
    <t>人事費</t>
    <phoneticPr fontId="5" type="noConversion"/>
  </si>
  <si>
    <t>學校名稱</t>
    <phoneticPr fontId="5" type="noConversion"/>
  </si>
  <si>
    <t>備註</t>
    <phoneticPr fontId="5" type="noConversion"/>
  </si>
  <si>
    <t>小計</t>
    <phoneticPr fontId="5" type="noConversion"/>
  </si>
  <si>
    <t>依據本計畫獎勵辦法，參與計劃執行之行政人員與教師，每周酌予減授課補助，詳列如下：
1.每校行政補助1人，每周補助2節，以24周計。
2.參與計劃教師每人每周補助1節，以24周計。</t>
    <phoneticPr fontId="5" type="noConversion"/>
  </si>
  <si>
    <t>依據本計畫獎勵辦法，參與計劃執行之行政人員與教師，每周酌予減授課補助，詳列如下：
1.每校行政補助1人，每周補助2節，以20周計。
2.參與計劃教師每人每周補助1節，以20周計。</t>
    <phoneticPr fontId="5" type="noConversion"/>
  </si>
  <si>
    <t>基本資料</t>
    <phoneticPr fontId="5" type="noConversion"/>
  </si>
  <si>
    <t>各欄小計</t>
    <phoneticPr fontId="5" type="noConversion"/>
  </si>
  <si>
    <r>
      <rPr>
        <sz val="12"/>
        <color theme="1"/>
        <rFont val="標楷體"/>
        <family val="4"/>
        <charset val="136"/>
      </rPr>
      <t>因材網</t>
    </r>
  </si>
  <si>
    <r>
      <rPr>
        <sz val="12"/>
        <color theme="1"/>
        <rFont val="標楷體"/>
        <family val="4"/>
        <charset val="136"/>
      </rPr>
      <t>教育雲</t>
    </r>
  </si>
  <si>
    <r>
      <rPr>
        <sz val="12"/>
        <color theme="1"/>
        <rFont val="標楷體"/>
        <family val="4"/>
        <charset val="136"/>
      </rPr>
      <t>均一</t>
    </r>
  </si>
  <si>
    <r>
      <rPr>
        <sz val="10"/>
        <color theme="1"/>
        <rFont val="標楷體"/>
        <family val="4"/>
        <charset val="136"/>
      </rPr>
      <t>志學國小</t>
    </r>
    <r>
      <rPr>
        <sz val="10"/>
        <color theme="1"/>
        <rFont val="Times New Roman"/>
        <family val="1"/>
      </rPr>
      <t>(108.11~109.6)</t>
    </r>
    <phoneticPr fontId="5" type="noConversion"/>
  </si>
  <si>
    <r>
      <rPr>
        <sz val="10"/>
        <color theme="1"/>
        <rFont val="標楷體"/>
        <family val="4"/>
        <charset val="136"/>
      </rPr>
      <t>銅蘭國小</t>
    </r>
    <r>
      <rPr>
        <sz val="10"/>
        <color theme="1"/>
        <rFont val="Times New Roman"/>
        <family val="1"/>
      </rPr>
      <t>(108.11~109.6)</t>
    </r>
    <phoneticPr fontId="5" type="noConversion"/>
  </si>
  <si>
    <r>
      <rPr>
        <sz val="10"/>
        <color rgb="FF000000"/>
        <rFont val="標楷體"/>
        <family val="4"/>
        <charset val="136"/>
      </rPr>
      <t>復興國小</t>
    </r>
    <r>
      <rPr>
        <sz val="10"/>
        <color rgb="FF000000"/>
        <rFont val="Times New Roman"/>
        <family val="1"/>
      </rPr>
      <t>(108.11~109.6)</t>
    </r>
    <phoneticPr fontId="5" type="noConversion"/>
  </si>
  <si>
    <r>
      <rPr>
        <sz val="10"/>
        <color rgb="FF000000"/>
        <rFont val="標楷體"/>
        <family val="4"/>
        <charset val="136"/>
      </rPr>
      <t>明禮國小</t>
    </r>
    <r>
      <rPr>
        <sz val="10"/>
        <color rgb="FF000000"/>
        <rFont val="Times New Roman"/>
        <family val="1"/>
      </rPr>
      <t>(109.1~6)</t>
    </r>
    <phoneticPr fontId="5" type="noConversion"/>
  </si>
  <si>
    <r>
      <rPr>
        <sz val="10"/>
        <color theme="1"/>
        <rFont val="標楷體"/>
        <family val="4"/>
        <charset val="136"/>
      </rPr>
      <t>稻香國小</t>
    </r>
    <r>
      <rPr>
        <sz val="10"/>
        <color theme="1"/>
        <rFont val="Times New Roman"/>
        <family val="1"/>
      </rPr>
      <t>(109.1~6)</t>
    </r>
    <phoneticPr fontId="5" type="noConversion"/>
  </si>
  <si>
    <r>
      <rPr>
        <sz val="10"/>
        <color rgb="FF000000"/>
        <rFont val="標楷體"/>
        <family val="4"/>
        <charset val="136"/>
      </rPr>
      <t>見晴國小</t>
    </r>
    <r>
      <rPr>
        <sz val="10"/>
        <color rgb="FF000000"/>
        <rFont val="Times New Roman"/>
        <family val="1"/>
      </rPr>
      <t>(109.1~6)</t>
    </r>
    <phoneticPr fontId="5" type="noConversion"/>
  </si>
  <si>
    <r>
      <rPr>
        <sz val="10"/>
        <color theme="1"/>
        <rFont val="標楷體"/>
        <family val="4"/>
        <charset val="136"/>
      </rPr>
      <t>西林國小</t>
    </r>
    <r>
      <rPr>
        <sz val="10"/>
        <color theme="1"/>
        <rFont val="Times New Roman"/>
        <family val="1"/>
      </rPr>
      <t>(109.1~6)</t>
    </r>
    <phoneticPr fontId="5" type="noConversion"/>
  </si>
  <si>
    <r>
      <rPr>
        <sz val="10"/>
        <color theme="1"/>
        <rFont val="標楷體"/>
        <family val="4"/>
        <charset val="136"/>
      </rPr>
      <t>東里國小</t>
    </r>
    <r>
      <rPr>
        <sz val="10"/>
        <color theme="1"/>
        <rFont val="Times New Roman"/>
        <family val="1"/>
      </rPr>
      <t>(109.1~6)</t>
    </r>
    <phoneticPr fontId="5" type="noConversion"/>
  </si>
  <si>
    <r>
      <rPr>
        <sz val="10"/>
        <color theme="1"/>
        <rFont val="標楷體"/>
        <family val="4"/>
        <charset val="136"/>
      </rPr>
      <t>吉安國小</t>
    </r>
    <r>
      <rPr>
        <sz val="10"/>
        <color theme="1"/>
        <rFont val="Times New Roman"/>
        <family val="1"/>
      </rPr>
      <t>(109.1~6)</t>
    </r>
    <phoneticPr fontId="5" type="noConversion"/>
  </si>
  <si>
    <r>
      <rPr>
        <sz val="10"/>
        <color rgb="FF000000"/>
        <rFont val="標楷體"/>
        <family val="4"/>
        <charset val="136"/>
      </rPr>
      <t>文蘭國小</t>
    </r>
    <r>
      <rPr>
        <sz val="10"/>
        <color rgb="FF000000"/>
        <rFont val="Times New Roman"/>
        <family val="1"/>
      </rPr>
      <t>(109.1~6)</t>
    </r>
    <phoneticPr fontId="5" type="noConversion"/>
  </si>
  <si>
    <r>
      <rPr>
        <sz val="10"/>
        <color rgb="FF000000"/>
        <rFont val="標楷體"/>
        <family val="4"/>
        <charset val="136"/>
      </rPr>
      <t>馬遠國小</t>
    </r>
    <r>
      <rPr>
        <sz val="10"/>
        <color rgb="FF000000"/>
        <rFont val="Times New Roman"/>
        <family val="1"/>
      </rPr>
      <t>(109.1~6)</t>
    </r>
    <phoneticPr fontId="5" type="noConversion"/>
  </si>
  <si>
    <t>教育部「科技輔助自主學習計畫」撥款一覽表(108年經費)</t>
    <phoneticPr fontId="5" type="noConversion"/>
  </si>
  <si>
    <t>各校核定金額</t>
    <phoneticPr fontId="5" type="noConversion"/>
  </si>
  <si>
    <t>委辦研習及工作坊(108年)</t>
    <phoneticPr fontId="5" type="noConversion"/>
  </si>
  <si>
    <t>人事費</t>
    <phoneticPr fontId="5" type="noConversion"/>
  </si>
  <si>
    <t>業務費</t>
    <phoneticPr fontId="5" type="noConversion"/>
  </si>
  <si>
    <t>代課鐘點(行政)</t>
    <phoneticPr fontId="5" type="noConversion"/>
  </si>
  <si>
    <t>代課鐘點(教師)</t>
    <phoneticPr fontId="5" type="noConversion"/>
  </si>
  <si>
    <t>各校計畫執行</t>
    <phoneticPr fontId="5" type="noConversion"/>
  </si>
  <si>
    <t>單位名稱</t>
    <phoneticPr fontId="5" type="noConversion"/>
  </si>
  <si>
    <t>總計</t>
    <phoneticPr fontId="5" type="noConversion"/>
  </si>
  <si>
    <t>學習階段</t>
  </si>
  <si>
    <t>年級/學習領域</t>
  </si>
  <si>
    <t>選用數位學習平臺</t>
  </si>
  <si>
    <t>參與教師數</t>
    <phoneticPr fontId="5" type="noConversion"/>
  </si>
  <si>
    <t>參與學生數</t>
  </si>
  <si>
    <r>
      <rPr>
        <sz val="10"/>
        <color theme="1"/>
        <rFont val="標楷體"/>
        <family val="4"/>
        <charset val="136"/>
      </rPr>
      <t>北昌國小</t>
    </r>
    <r>
      <rPr>
        <sz val="10"/>
        <color theme="1"/>
        <rFont val="Times New Roman"/>
        <family val="1"/>
      </rPr>
      <t>(108.11~109.6)</t>
    </r>
    <phoneticPr fontId="5" type="noConversion"/>
  </si>
  <si>
    <t>會計子目：CG8176        單位：元</t>
    <phoneticPr fontId="5" type="noConversion"/>
  </si>
  <si>
    <t>108年經費
(本次撥付)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</si>
</sst>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17" x14ac:knownFonts="1">
    <font>
      <sz val="12"/>
      <color theme="1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9"/>
      <name val="新細明體"/>
      <family val="2"/>
      <charset val="136"/>
      <scheme val="minor"/>
    </font>
    <font>
      <sz val="16"/>
      <color theme="1"/>
      <name val="Times New Roman"/>
      <family val="1"/>
    </font>
    <font>
      <sz val="16"/>
      <color theme="1"/>
      <name val="新細明體"/>
      <family val="2"/>
      <charset val="136"/>
      <scheme val="minor"/>
    </font>
    <font>
      <sz val="18"/>
      <color theme="1"/>
      <name val="Times New Roman"/>
      <family val="1"/>
    </font>
    <font>
      <sz val="18"/>
      <color theme="1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0"/>
      <color rgb="FF000000"/>
      <name val="標楷體"/>
      <family val="4"/>
      <charset val="136"/>
    </font>
    <font>
      <sz val="20"/>
      <color theme="1"/>
      <name val="標楷體"/>
      <family val="4"/>
      <charset val="136"/>
    </font>
    <font>
      <sz val="20"/>
      <color theme="1"/>
      <name val="新細明體"/>
      <family val="2"/>
      <charset val="136"/>
      <scheme val="minor"/>
    </font>
    <font>
      <sz val="10"/>
      <color theme="1"/>
      <name val="新細明體"/>
      <family val="2"/>
      <charset val="136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2" borderId="0" xfId="0" applyFill="1" applyBorder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6" fontId="7" fillId="0" borderId="6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177" fontId="1" fillId="2" borderId="6" xfId="0" applyNumberFormat="1" applyFont="1" applyFill="1" applyBorder="1" applyAlignment="1">
      <alignment horizontal="center" vertical="center" wrapText="1"/>
    </xf>
    <xf numFmtId="177" fontId="2" fillId="5" borderId="12" xfId="0" applyNumberFormat="1" applyFont="1" applyFill="1" applyBorder="1" applyAlignment="1">
      <alignment horizontal="right" vertical="center"/>
    </xf>
    <xf numFmtId="177" fontId="2" fillId="3" borderId="15" xfId="0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177" fontId="1" fillId="2" borderId="6" xfId="0" applyNumberFormat="1" applyFont="1" applyFill="1" applyBorder="1" applyAlignment="1">
      <alignment horizontal="center" vertical="center"/>
    </xf>
    <xf numFmtId="177" fontId="1" fillId="5" borderId="11" xfId="0" applyNumberFormat="1" applyFont="1" applyFill="1" applyBorder="1" applyAlignment="1">
      <alignment horizontal="right" vertical="center"/>
    </xf>
    <xf numFmtId="177" fontId="1" fillId="3" borderId="14" xfId="0" applyNumberFormat="1" applyFont="1" applyFill="1" applyBorder="1" applyAlignment="1">
      <alignment horizontal="right" vertical="center"/>
    </xf>
    <xf numFmtId="0" fontId="2" fillId="6" borderId="6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177" fontId="2" fillId="4" borderId="3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177" fontId="2" fillId="4" borderId="3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 wrapText="1"/>
    </xf>
    <xf numFmtId="0" fontId="0" fillId="5" borderId="1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0" fillId="3" borderId="14" xfId="0" applyFont="1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0" fillId="6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6" borderId="6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vertical="center"/>
    </xf>
    <xf numFmtId="0" fontId="3" fillId="0" borderId="18" xfId="0" applyFont="1" applyBorder="1" applyAlignment="1">
      <alignment horizontal="right" vertical="center" wrapText="1"/>
    </xf>
    <xf numFmtId="0" fontId="14" fillId="0" borderId="19" xfId="0" applyFont="1" applyBorder="1" applyAlignment="1">
      <alignment horizontal="right" vertical="center"/>
    </xf>
    <xf numFmtId="0" fontId="14" fillId="0" borderId="20" xfId="0" applyFont="1" applyBorder="1" applyAlignment="1">
      <alignment horizontal="right" vertical="center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zoomScaleNormal="100" workbookViewId="0">
      <selection activeCell="C11" sqref="C11"/>
    </sheetView>
  </sheetViews>
  <sheetFormatPr defaultRowHeight="16.5" x14ac:dyDescent="0.25"/>
  <cols>
    <col min="1" max="1" width="19" customWidth="1"/>
    <col min="2" max="2" width="8" customWidth="1"/>
    <col min="3" max="3" width="17.75" customWidth="1"/>
    <col min="4" max="4" width="9.25" customWidth="1"/>
    <col min="5" max="5" width="6" customWidth="1"/>
    <col min="6" max="6" width="5.625" customWidth="1"/>
    <col min="7" max="7" width="5.875" customWidth="1"/>
    <col min="8" max="9" width="10.75" style="19" customWidth="1"/>
    <col min="10" max="10" width="10.875" style="19" customWidth="1"/>
    <col min="11" max="11" width="11.5" style="19" customWidth="1"/>
    <col min="12" max="12" width="12.25" style="19" customWidth="1"/>
    <col min="13" max="13" width="13.375" style="19" customWidth="1"/>
    <col min="14" max="14" width="11" customWidth="1"/>
  </cols>
  <sheetData>
    <row r="1" spans="1:14" s="3" customFormat="1" ht="30" customHeight="1" x14ac:dyDescent="0.25">
      <c r="A1" s="32" t="s">
        <v>52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59"/>
    </row>
    <row r="2" spans="1:14" s="3" customFormat="1" ht="19.5" customHeight="1" thickBot="1" x14ac:dyDescent="0.3">
      <c r="A2" s="60" t="s">
        <v>68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2"/>
    </row>
    <row r="3" spans="1:14" s="3" customFormat="1" ht="24.75" customHeight="1" x14ac:dyDescent="0.25">
      <c r="A3" s="34" t="s">
        <v>60</v>
      </c>
      <c r="B3" s="35" t="s">
        <v>36</v>
      </c>
      <c r="C3" s="35"/>
      <c r="D3" s="35"/>
      <c r="E3" s="35"/>
      <c r="F3" s="35"/>
      <c r="G3" s="35"/>
      <c r="H3" s="41" t="s">
        <v>53</v>
      </c>
      <c r="I3" s="40"/>
      <c r="J3" s="40"/>
      <c r="K3" s="58" t="s">
        <v>54</v>
      </c>
      <c r="L3" s="36" t="s">
        <v>61</v>
      </c>
      <c r="M3" s="38" t="s">
        <v>69</v>
      </c>
    </row>
    <row r="4" spans="1:14" s="3" customFormat="1" ht="24.75" customHeight="1" x14ac:dyDescent="0.25">
      <c r="A4" s="34"/>
      <c r="B4" s="43" t="s">
        <v>62</v>
      </c>
      <c r="C4" s="43" t="s">
        <v>63</v>
      </c>
      <c r="D4" s="43" t="s">
        <v>64</v>
      </c>
      <c r="E4" s="43" t="s">
        <v>0</v>
      </c>
      <c r="F4" s="43" t="s">
        <v>65</v>
      </c>
      <c r="G4" s="43" t="s">
        <v>66</v>
      </c>
      <c r="H4" s="41" t="s">
        <v>55</v>
      </c>
      <c r="I4" s="42"/>
      <c r="J4" s="29" t="s">
        <v>56</v>
      </c>
      <c r="K4" s="40"/>
      <c r="L4" s="36"/>
      <c r="M4" s="63"/>
    </row>
    <row r="5" spans="1:14" s="3" customFormat="1" ht="37.5" customHeight="1" x14ac:dyDescent="0.25">
      <c r="A5" s="34"/>
      <c r="B5" s="43"/>
      <c r="C5" s="43"/>
      <c r="D5" s="43"/>
      <c r="E5" s="43"/>
      <c r="F5" s="43"/>
      <c r="G5" s="43"/>
      <c r="H5" s="23" t="s">
        <v>57</v>
      </c>
      <c r="I5" s="23" t="s">
        <v>58</v>
      </c>
      <c r="J5" s="26" t="s">
        <v>59</v>
      </c>
      <c r="K5" s="40"/>
      <c r="L5" s="37"/>
      <c r="M5" s="39"/>
      <c r="N5" s="15"/>
    </row>
    <row r="6" spans="1:14" s="3" customFormat="1" ht="31.5" customHeight="1" x14ac:dyDescent="0.25">
      <c r="A6" s="24" t="s">
        <v>41</v>
      </c>
      <c r="B6" s="2" t="s">
        <v>14</v>
      </c>
      <c r="C6" s="2" t="s">
        <v>15</v>
      </c>
      <c r="D6" s="2" t="s">
        <v>38</v>
      </c>
      <c r="E6" s="2">
        <v>3</v>
      </c>
      <c r="F6" s="2">
        <v>3</v>
      </c>
      <c r="G6" s="2">
        <v>37</v>
      </c>
      <c r="H6" s="16">
        <f>1*24*2*320</f>
        <v>15360</v>
      </c>
      <c r="I6" s="20">
        <f>F6*24*320</f>
        <v>23040</v>
      </c>
      <c r="J6" s="20">
        <v>45000</v>
      </c>
      <c r="K6" s="20">
        <v>0</v>
      </c>
      <c r="L6" s="21">
        <f>SUM(H6:K6)</f>
        <v>83400</v>
      </c>
      <c r="M6" s="22">
        <v>35000</v>
      </c>
    </row>
    <row r="7" spans="1:14" s="3" customFormat="1" ht="31.5" customHeight="1" x14ac:dyDescent="0.25">
      <c r="A7" s="24" t="s">
        <v>42</v>
      </c>
      <c r="B7" s="2">
        <v>3</v>
      </c>
      <c r="C7" s="2" t="s">
        <v>16</v>
      </c>
      <c r="D7" s="2" t="s">
        <v>38</v>
      </c>
      <c r="E7" s="2">
        <v>2</v>
      </c>
      <c r="F7" s="2">
        <v>2</v>
      </c>
      <c r="G7" s="2">
        <v>23</v>
      </c>
      <c r="H7" s="16">
        <f t="shared" ref="H7:H8" si="0">1*24*2*320</f>
        <v>15360</v>
      </c>
      <c r="I7" s="20">
        <f>F7*24*320</f>
        <v>15360</v>
      </c>
      <c r="J7" s="20">
        <v>45000</v>
      </c>
      <c r="K7" s="20">
        <v>0</v>
      </c>
      <c r="L7" s="21">
        <f t="shared" ref="L7:L17" si="1">SUM(H7:K7)</f>
        <v>75720</v>
      </c>
      <c r="M7" s="22">
        <v>35000</v>
      </c>
    </row>
    <row r="8" spans="1:14" s="4" customFormat="1" ht="31.5" customHeight="1" x14ac:dyDescent="0.25">
      <c r="A8" s="24" t="s">
        <v>67</v>
      </c>
      <c r="B8" s="2">
        <v>3</v>
      </c>
      <c r="C8" s="2" t="s">
        <v>17</v>
      </c>
      <c r="D8" s="2" t="s">
        <v>38</v>
      </c>
      <c r="E8" s="2">
        <v>2</v>
      </c>
      <c r="F8" s="2">
        <v>2</v>
      </c>
      <c r="G8" s="2">
        <v>54</v>
      </c>
      <c r="H8" s="16">
        <f t="shared" si="0"/>
        <v>15360</v>
      </c>
      <c r="I8" s="20">
        <f>F8*24*320</f>
        <v>15360</v>
      </c>
      <c r="J8" s="20">
        <v>45000</v>
      </c>
      <c r="K8" s="20">
        <v>70860</v>
      </c>
      <c r="L8" s="21">
        <f t="shared" si="1"/>
        <v>146580</v>
      </c>
      <c r="M8" s="22">
        <v>105860</v>
      </c>
    </row>
    <row r="9" spans="1:14" s="3" customFormat="1" ht="31.5" customHeight="1" x14ac:dyDescent="0.25">
      <c r="A9" s="25" t="s">
        <v>43</v>
      </c>
      <c r="B9" s="2" t="s">
        <v>14</v>
      </c>
      <c r="C9" s="2" t="s">
        <v>18</v>
      </c>
      <c r="D9" s="2" t="s">
        <v>38</v>
      </c>
      <c r="E9" s="2">
        <v>5</v>
      </c>
      <c r="F9" s="2">
        <v>7</v>
      </c>
      <c r="G9" s="2">
        <v>50</v>
      </c>
      <c r="H9" s="16">
        <f>1*24*2*320</f>
        <v>15360</v>
      </c>
      <c r="I9" s="20">
        <f>F9*24*320</f>
        <v>53760</v>
      </c>
      <c r="J9" s="20">
        <v>45000</v>
      </c>
      <c r="K9" s="20">
        <v>33500</v>
      </c>
      <c r="L9" s="21">
        <f t="shared" si="1"/>
        <v>147620</v>
      </c>
      <c r="M9" s="22">
        <v>88500</v>
      </c>
    </row>
    <row r="10" spans="1:14" s="3" customFormat="1" ht="34.5" customHeight="1" x14ac:dyDescent="0.25">
      <c r="A10" s="25" t="s">
        <v>44</v>
      </c>
      <c r="B10" s="2">
        <v>2</v>
      </c>
      <c r="C10" s="2" t="s">
        <v>19</v>
      </c>
      <c r="D10" s="2" t="s">
        <v>39</v>
      </c>
      <c r="E10" s="2">
        <v>1</v>
      </c>
      <c r="F10" s="2">
        <v>4</v>
      </c>
      <c r="G10" s="2">
        <v>21</v>
      </c>
      <c r="H10" s="16">
        <f>1*20*2*320</f>
        <v>12800</v>
      </c>
      <c r="I10" s="20">
        <f>F10*20*320</f>
        <v>25600</v>
      </c>
      <c r="J10" s="20">
        <v>40000</v>
      </c>
      <c r="K10" s="20">
        <v>0</v>
      </c>
      <c r="L10" s="21">
        <f t="shared" si="1"/>
        <v>78400</v>
      </c>
      <c r="M10" s="22">
        <v>35000</v>
      </c>
    </row>
    <row r="11" spans="1:14" s="3" customFormat="1" ht="34.5" customHeight="1" x14ac:dyDescent="0.25">
      <c r="A11" s="24" t="s">
        <v>45</v>
      </c>
      <c r="B11" s="2" t="s">
        <v>20</v>
      </c>
      <c r="C11" s="2" t="s">
        <v>21</v>
      </c>
      <c r="D11" s="2" t="s">
        <v>38</v>
      </c>
      <c r="E11" s="2">
        <v>5</v>
      </c>
      <c r="F11" s="2">
        <v>5</v>
      </c>
      <c r="G11" s="2">
        <v>52</v>
      </c>
      <c r="H11" s="16">
        <f t="shared" ref="H11:H17" si="2">1*20*2*320</f>
        <v>12800</v>
      </c>
      <c r="I11" s="20">
        <f t="shared" ref="I11:I17" si="3">F11*20*320</f>
        <v>32000</v>
      </c>
      <c r="J11" s="20">
        <v>40000</v>
      </c>
      <c r="K11" s="20">
        <v>0</v>
      </c>
      <c r="L11" s="21">
        <f t="shared" si="1"/>
        <v>84800</v>
      </c>
      <c r="M11" s="22">
        <v>35000</v>
      </c>
    </row>
    <row r="12" spans="1:14" s="3" customFormat="1" ht="26.25" customHeight="1" x14ac:dyDescent="0.25">
      <c r="A12" s="25" t="s">
        <v>46</v>
      </c>
      <c r="B12" s="2" t="s">
        <v>14</v>
      </c>
      <c r="C12" s="2" t="s">
        <v>22</v>
      </c>
      <c r="D12" s="2" t="s">
        <v>38</v>
      </c>
      <c r="E12" s="2">
        <v>3</v>
      </c>
      <c r="F12" s="2">
        <v>3</v>
      </c>
      <c r="G12" s="2">
        <v>19</v>
      </c>
      <c r="H12" s="16">
        <f t="shared" si="2"/>
        <v>12800</v>
      </c>
      <c r="I12" s="20">
        <f t="shared" si="3"/>
        <v>19200</v>
      </c>
      <c r="J12" s="20">
        <v>40000</v>
      </c>
      <c r="K12" s="20">
        <v>0</v>
      </c>
      <c r="L12" s="21">
        <f t="shared" si="1"/>
        <v>72000</v>
      </c>
      <c r="M12" s="22">
        <v>35000</v>
      </c>
    </row>
    <row r="13" spans="1:14" s="3" customFormat="1" ht="26.25" customHeight="1" x14ac:dyDescent="0.25">
      <c r="A13" s="24" t="s">
        <v>47</v>
      </c>
      <c r="B13" s="2" t="s">
        <v>14</v>
      </c>
      <c r="C13" s="2" t="s">
        <v>23</v>
      </c>
      <c r="D13" s="2" t="s">
        <v>38</v>
      </c>
      <c r="E13" s="2">
        <v>4</v>
      </c>
      <c r="F13" s="2">
        <v>5</v>
      </c>
      <c r="G13" s="2">
        <v>48</v>
      </c>
      <c r="H13" s="16">
        <f t="shared" si="2"/>
        <v>12800</v>
      </c>
      <c r="I13" s="20">
        <f t="shared" si="3"/>
        <v>32000</v>
      </c>
      <c r="J13" s="20">
        <v>40000</v>
      </c>
      <c r="K13" s="20">
        <v>0</v>
      </c>
      <c r="L13" s="21">
        <f t="shared" si="1"/>
        <v>84800</v>
      </c>
      <c r="M13" s="22">
        <v>35000</v>
      </c>
    </row>
    <row r="14" spans="1:14" s="3" customFormat="1" ht="26.25" customHeight="1" x14ac:dyDescent="0.25">
      <c r="A14" s="24" t="s">
        <v>48</v>
      </c>
      <c r="B14" s="2" t="s">
        <v>14</v>
      </c>
      <c r="C14" s="2" t="s">
        <v>24</v>
      </c>
      <c r="D14" s="2" t="s">
        <v>38</v>
      </c>
      <c r="E14" s="2">
        <v>4</v>
      </c>
      <c r="F14" s="2">
        <v>6</v>
      </c>
      <c r="G14" s="2">
        <v>37</v>
      </c>
      <c r="H14" s="16">
        <f t="shared" si="2"/>
        <v>12800</v>
      </c>
      <c r="I14" s="20">
        <f t="shared" si="3"/>
        <v>38400</v>
      </c>
      <c r="J14" s="20">
        <v>40000</v>
      </c>
      <c r="K14" s="20">
        <v>0</v>
      </c>
      <c r="L14" s="21">
        <f t="shared" si="1"/>
        <v>91200</v>
      </c>
      <c r="M14" s="22">
        <v>35000</v>
      </c>
    </row>
    <row r="15" spans="1:14" s="3" customFormat="1" ht="26.25" customHeight="1" x14ac:dyDescent="0.25">
      <c r="A15" s="24" t="s">
        <v>49</v>
      </c>
      <c r="B15" s="2">
        <v>3</v>
      </c>
      <c r="C15" s="2" t="s">
        <v>25</v>
      </c>
      <c r="D15" s="2" t="s">
        <v>40</v>
      </c>
      <c r="E15" s="2">
        <v>2</v>
      </c>
      <c r="F15" s="2">
        <v>2</v>
      </c>
      <c r="G15" s="2">
        <v>39</v>
      </c>
      <c r="H15" s="16">
        <f t="shared" si="2"/>
        <v>12800</v>
      </c>
      <c r="I15" s="20">
        <f t="shared" si="3"/>
        <v>12800</v>
      </c>
      <c r="J15" s="20">
        <v>40000</v>
      </c>
      <c r="K15" s="20">
        <v>0</v>
      </c>
      <c r="L15" s="21">
        <f t="shared" si="1"/>
        <v>65600</v>
      </c>
      <c r="M15" s="22">
        <v>35000</v>
      </c>
    </row>
    <row r="16" spans="1:14" s="3" customFormat="1" ht="26.25" customHeight="1" x14ac:dyDescent="0.25">
      <c r="A16" s="25" t="s">
        <v>50</v>
      </c>
      <c r="B16" s="2">
        <v>3</v>
      </c>
      <c r="C16" s="2" t="s">
        <v>26</v>
      </c>
      <c r="D16" s="2" t="s">
        <v>38</v>
      </c>
      <c r="E16" s="2">
        <v>1</v>
      </c>
      <c r="F16" s="2">
        <v>1</v>
      </c>
      <c r="G16" s="2">
        <v>11</v>
      </c>
      <c r="H16" s="16">
        <f t="shared" si="2"/>
        <v>12800</v>
      </c>
      <c r="I16" s="20">
        <f t="shared" si="3"/>
        <v>6400</v>
      </c>
      <c r="J16" s="20">
        <v>40000</v>
      </c>
      <c r="K16" s="20">
        <v>0</v>
      </c>
      <c r="L16" s="21">
        <f t="shared" si="1"/>
        <v>59200</v>
      </c>
      <c r="M16" s="22">
        <v>35000</v>
      </c>
    </row>
    <row r="17" spans="1:13" s="3" customFormat="1" ht="26.25" customHeight="1" x14ac:dyDescent="0.25">
      <c r="A17" s="25" t="s">
        <v>51</v>
      </c>
      <c r="B17" s="2">
        <v>2</v>
      </c>
      <c r="C17" s="2" t="s">
        <v>27</v>
      </c>
      <c r="D17" s="2" t="s">
        <v>40</v>
      </c>
      <c r="E17" s="2">
        <v>2</v>
      </c>
      <c r="F17" s="2">
        <v>2</v>
      </c>
      <c r="G17" s="2">
        <v>15</v>
      </c>
      <c r="H17" s="16">
        <f t="shared" si="2"/>
        <v>12800</v>
      </c>
      <c r="I17" s="20">
        <f t="shared" si="3"/>
        <v>12800</v>
      </c>
      <c r="J17" s="20">
        <v>40000</v>
      </c>
      <c r="K17" s="20">
        <v>0</v>
      </c>
      <c r="L17" s="21">
        <f t="shared" si="1"/>
        <v>65600</v>
      </c>
      <c r="M17" s="22">
        <v>35000</v>
      </c>
    </row>
    <row r="18" spans="1:13" s="3" customFormat="1" ht="26.25" customHeight="1" thickBot="1" x14ac:dyDescent="0.3">
      <c r="A18" s="44" t="s">
        <v>37</v>
      </c>
      <c r="B18" s="45"/>
      <c r="C18" s="45"/>
      <c r="D18" s="45"/>
      <c r="E18" s="27">
        <f t="shared" ref="E18:G18" si="4">SUM(E6:E17)</f>
        <v>34</v>
      </c>
      <c r="F18" s="27">
        <f t="shared" si="4"/>
        <v>42</v>
      </c>
      <c r="G18" s="27">
        <f t="shared" si="4"/>
        <v>406</v>
      </c>
      <c r="H18" s="30">
        <f>SUM(H6:I17)</f>
        <v>450560</v>
      </c>
      <c r="I18" s="31"/>
      <c r="J18" s="28">
        <f t="shared" ref="J18:M18" si="5">SUM(J6:J17)</f>
        <v>500000</v>
      </c>
      <c r="K18" s="28">
        <f t="shared" si="5"/>
        <v>104360</v>
      </c>
      <c r="L18" s="17">
        <f t="shared" si="5"/>
        <v>1054920</v>
      </c>
      <c r="M18" s="18">
        <f t="shared" si="5"/>
        <v>544360</v>
      </c>
    </row>
  </sheetData>
  <mergeCells count="17">
    <mergeCell ref="A18:D18"/>
    <mergeCell ref="H18:I18"/>
    <mergeCell ref="A1:M1"/>
    <mergeCell ref="A2:M2"/>
    <mergeCell ref="A3:A5"/>
    <mergeCell ref="B3:G3"/>
    <mergeCell ref="L3:L5"/>
    <mergeCell ref="M3:M5"/>
    <mergeCell ref="H3:J3"/>
    <mergeCell ref="K3:K5"/>
    <mergeCell ref="H4:I4"/>
    <mergeCell ref="B4:B5"/>
    <mergeCell ref="C4:C5"/>
    <mergeCell ref="D4:D5"/>
    <mergeCell ref="E4:E5"/>
    <mergeCell ref="F4:F5"/>
    <mergeCell ref="G4:G5"/>
  </mergeCells>
  <phoneticPr fontId="5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G3" sqref="G3:G6"/>
    </sheetView>
  </sheetViews>
  <sheetFormatPr defaultRowHeight="16.5" x14ac:dyDescent="0.25"/>
  <cols>
    <col min="1" max="1" width="23" customWidth="1"/>
    <col min="4" max="5" width="20.375" customWidth="1"/>
    <col min="6" max="6" width="14.5" customWidth="1"/>
    <col min="7" max="7" width="29.5" customWidth="1"/>
  </cols>
  <sheetData>
    <row r="1" spans="1:7" ht="27" customHeight="1" x14ac:dyDescent="0.25">
      <c r="A1" s="46" t="s">
        <v>31</v>
      </c>
      <c r="B1" s="54" t="s">
        <v>0</v>
      </c>
      <c r="C1" s="54" t="s">
        <v>1</v>
      </c>
      <c r="D1" s="48" t="s">
        <v>30</v>
      </c>
      <c r="E1" s="48"/>
      <c r="F1" s="48"/>
      <c r="G1" s="49" t="s">
        <v>32</v>
      </c>
    </row>
    <row r="2" spans="1:7" ht="27" customHeight="1" x14ac:dyDescent="0.25">
      <c r="A2" s="47"/>
      <c r="B2" s="55"/>
      <c r="C2" s="55"/>
      <c r="D2" s="9" t="s">
        <v>29</v>
      </c>
      <c r="E2" s="9" t="s">
        <v>28</v>
      </c>
      <c r="F2" s="9" t="s">
        <v>33</v>
      </c>
      <c r="G2" s="50"/>
    </row>
    <row r="3" spans="1:7" ht="40.5" customHeight="1" x14ac:dyDescent="0.25">
      <c r="A3" s="1" t="s">
        <v>2</v>
      </c>
      <c r="B3" s="6">
        <v>3</v>
      </c>
      <c r="C3" s="6">
        <v>3</v>
      </c>
      <c r="D3" s="13">
        <f>2*24*320</f>
        <v>15360</v>
      </c>
      <c r="E3" s="13">
        <f>C3*24*320</f>
        <v>23040</v>
      </c>
      <c r="F3" s="13">
        <f>D3+E3</f>
        <v>38400</v>
      </c>
      <c r="G3" s="51" t="s">
        <v>34</v>
      </c>
    </row>
    <row r="4" spans="1:7" ht="40.5" customHeight="1" x14ac:dyDescent="0.25">
      <c r="A4" s="1" t="s">
        <v>3</v>
      </c>
      <c r="B4" s="6">
        <v>2</v>
      </c>
      <c r="C4" s="6">
        <v>2</v>
      </c>
      <c r="D4" s="13">
        <f t="shared" ref="D4:D6" si="0">2*24*320</f>
        <v>15360</v>
      </c>
      <c r="E4" s="13">
        <f t="shared" ref="E4:E6" si="1">C4*24*320</f>
        <v>15360</v>
      </c>
      <c r="F4" s="13">
        <f t="shared" ref="F4:F6" si="2">D4+E4</f>
        <v>30720</v>
      </c>
      <c r="G4" s="52"/>
    </row>
    <row r="5" spans="1:7" ht="40.5" customHeight="1" x14ac:dyDescent="0.25">
      <c r="A5" s="1" t="s">
        <v>4</v>
      </c>
      <c r="B5" s="6">
        <v>2</v>
      </c>
      <c r="C5" s="6">
        <v>2</v>
      </c>
      <c r="D5" s="13">
        <f t="shared" si="0"/>
        <v>15360</v>
      </c>
      <c r="E5" s="13">
        <f t="shared" si="1"/>
        <v>15360</v>
      </c>
      <c r="F5" s="13">
        <f t="shared" si="2"/>
        <v>30720</v>
      </c>
      <c r="G5" s="52"/>
    </row>
    <row r="6" spans="1:7" ht="40.5" customHeight="1" thickBot="1" x14ac:dyDescent="0.3">
      <c r="A6" s="10" t="s">
        <v>5</v>
      </c>
      <c r="B6" s="12">
        <v>5</v>
      </c>
      <c r="C6" s="12">
        <v>7</v>
      </c>
      <c r="D6" s="14">
        <f t="shared" si="0"/>
        <v>15360</v>
      </c>
      <c r="E6" s="13">
        <f t="shared" si="1"/>
        <v>53760</v>
      </c>
      <c r="F6" s="14">
        <f t="shared" si="2"/>
        <v>69120</v>
      </c>
      <c r="G6" s="53"/>
    </row>
  </sheetData>
  <mergeCells count="6">
    <mergeCell ref="A1:A2"/>
    <mergeCell ref="D1:F1"/>
    <mergeCell ref="G1:G2"/>
    <mergeCell ref="G3:G6"/>
    <mergeCell ref="B1:B2"/>
    <mergeCell ref="C1:C2"/>
  </mergeCells>
  <phoneticPr fontId="5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C21" sqref="C21"/>
    </sheetView>
  </sheetViews>
  <sheetFormatPr defaultRowHeight="16.5" x14ac:dyDescent="0.25"/>
  <cols>
    <col min="1" max="1" width="23" customWidth="1"/>
    <col min="4" max="5" width="20.375" customWidth="1"/>
    <col min="6" max="6" width="14.5" customWidth="1"/>
    <col min="7" max="7" width="29.5" customWidth="1"/>
  </cols>
  <sheetData>
    <row r="1" spans="1:7" ht="27" customHeight="1" x14ac:dyDescent="0.25">
      <c r="A1" s="46" t="s">
        <v>31</v>
      </c>
      <c r="B1" s="54" t="s">
        <v>0</v>
      </c>
      <c r="C1" s="54" t="s">
        <v>1</v>
      </c>
      <c r="D1" s="48" t="s">
        <v>30</v>
      </c>
      <c r="E1" s="48"/>
      <c r="F1" s="48"/>
      <c r="G1" s="49" t="s">
        <v>32</v>
      </c>
    </row>
    <row r="2" spans="1:7" ht="27" customHeight="1" x14ac:dyDescent="0.25">
      <c r="A2" s="47"/>
      <c r="B2" s="55"/>
      <c r="C2" s="55"/>
      <c r="D2" s="9" t="s">
        <v>29</v>
      </c>
      <c r="E2" s="9" t="s">
        <v>28</v>
      </c>
      <c r="F2" s="9" t="s">
        <v>33</v>
      </c>
      <c r="G2" s="50"/>
    </row>
    <row r="3" spans="1:7" ht="30" customHeight="1" x14ac:dyDescent="0.25">
      <c r="A3" s="5" t="s">
        <v>6</v>
      </c>
      <c r="B3" s="7">
        <v>1</v>
      </c>
      <c r="C3" s="7">
        <v>4</v>
      </c>
      <c r="D3" s="13">
        <f>2*20*320</f>
        <v>12800</v>
      </c>
      <c r="E3" s="13">
        <f>C3*20*320</f>
        <v>25600</v>
      </c>
      <c r="F3" s="13">
        <f>D3+E3</f>
        <v>38400</v>
      </c>
      <c r="G3" s="51" t="s">
        <v>35</v>
      </c>
    </row>
    <row r="4" spans="1:7" ht="30" customHeight="1" x14ac:dyDescent="0.25">
      <c r="A4" s="1" t="s">
        <v>7</v>
      </c>
      <c r="B4" s="7">
        <v>5</v>
      </c>
      <c r="C4" s="7">
        <v>5</v>
      </c>
      <c r="D4" s="13">
        <f t="shared" ref="D4:D10" si="0">2*20*320</f>
        <v>12800</v>
      </c>
      <c r="E4" s="13">
        <f t="shared" ref="E4:E10" si="1">C4*20*320</f>
        <v>32000</v>
      </c>
      <c r="F4" s="13">
        <f t="shared" ref="F4:F10" si="2">D4+E4</f>
        <v>44800</v>
      </c>
      <c r="G4" s="52"/>
    </row>
    <row r="5" spans="1:7" ht="30" customHeight="1" x14ac:dyDescent="0.25">
      <c r="A5" s="5" t="s">
        <v>8</v>
      </c>
      <c r="B5" s="7">
        <v>3</v>
      </c>
      <c r="C5" s="7">
        <v>3</v>
      </c>
      <c r="D5" s="13">
        <f t="shared" si="0"/>
        <v>12800</v>
      </c>
      <c r="E5" s="13">
        <f t="shared" si="1"/>
        <v>19200</v>
      </c>
      <c r="F5" s="13">
        <f t="shared" si="2"/>
        <v>32000</v>
      </c>
      <c r="G5" s="52"/>
    </row>
    <row r="6" spans="1:7" ht="30" customHeight="1" x14ac:dyDescent="0.25">
      <c r="A6" s="1" t="s">
        <v>9</v>
      </c>
      <c r="B6" s="7">
        <v>4</v>
      </c>
      <c r="C6" s="7">
        <v>5</v>
      </c>
      <c r="D6" s="13">
        <f t="shared" si="0"/>
        <v>12800</v>
      </c>
      <c r="E6" s="13">
        <f t="shared" si="1"/>
        <v>32000</v>
      </c>
      <c r="F6" s="13">
        <f t="shared" si="2"/>
        <v>44800</v>
      </c>
      <c r="G6" s="52"/>
    </row>
    <row r="7" spans="1:7" ht="30" customHeight="1" x14ac:dyDescent="0.25">
      <c r="A7" s="1" t="s">
        <v>10</v>
      </c>
      <c r="B7" s="7">
        <v>4</v>
      </c>
      <c r="C7" s="7">
        <v>6</v>
      </c>
      <c r="D7" s="13">
        <f t="shared" si="0"/>
        <v>12800</v>
      </c>
      <c r="E7" s="13">
        <f t="shared" si="1"/>
        <v>38400</v>
      </c>
      <c r="F7" s="13">
        <f t="shared" si="2"/>
        <v>51200</v>
      </c>
      <c r="G7" s="56"/>
    </row>
    <row r="8" spans="1:7" ht="30" customHeight="1" x14ac:dyDescent="0.25">
      <c r="A8" s="1" t="s">
        <v>11</v>
      </c>
      <c r="B8" s="7">
        <v>2</v>
      </c>
      <c r="C8" s="7">
        <v>2</v>
      </c>
      <c r="D8" s="13">
        <f t="shared" si="0"/>
        <v>12800</v>
      </c>
      <c r="E8" s="13">
        <f t="shared" si="1"/>
        <v>12800</v>
      </c>
      <c r="F8" s="13">
        <f t="shared" si="2"/>
        <v>25600</v>
      </c>
      <c r="G8" s="56"/>
    </row>
    <row r="9" spans="1:7" ht="30" customHeight="1" x14ac:dyDescent="0.25">
      <c r="A9" s="5" t="s">
        <v>12</v>
      </c>
      <c r="B9" s="7">
        <v>1</v>
      </c>
      <c r="C9" s="7">
        <v>1</v>
      </c>
      <c r="D9" s="13">
        <f t="shared" si="0"/>
        <v>12800</v>
      </c>
      <c r="E9" s="13">
        <f t="shared" si="1"/>
        <v>6400</v>
      </c>
      <c r="F9" s="13">
        <f t="shared" si="2"/>
        <v>19200</v>
      </c>
      <c r="G9" s="56"/>
    </row>
    <row r="10" spans="1:7" ht="30" customHeight="1" thickBot="1" x14ac:dyDescent="0.3">
      <c r="A10" s="10" t="s">
        <v>13</v>
      </c>
      <c r="B10" s="11">
        <v>2</v>
      </c>
      <c r="C10" s="11">
        <v>2</v>
      </c>
      <c r="D10" s="14">
        <f t="shared" si="0"/>
        <v>12800</v>
      </c>
      <c r="E10" s="14">
        <f t="shared" si="1"/>
        <v>12800</v>
      </c>
      <c r="F10" s="14">
        <f t="shared" si="2"/>
        <v>25600</v>
      </c>
      <c r="G10" s="57"/>
    </row>
  </sheetData>
  <mergeCells count="6">
    <mergeCell ref="G3:G10"/>
    <mergeCell ref="A1:A2"/>
    <mergeCell ref="B1:B2"/>
    <mergeCell ref="C1:C2"/>
    <mergeCell ref="D1:F1"/>
    <mergeCell ref="G1:G2"/>
  </mergeCells>
  <phoneticPr fontId="5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sqref="A1:A8"/>
    </sheetView>
  </sheetViews>
  <sheetFormatPr defaultRowHeight="16.5" x14ac:dyDescent="0.25"/>
  <sheetData>
    <row r="1" spans="1:1" ht="25.5" x14ac:dyDescent="0.25">
      <c r="A1" s="8" t="e">
        <f>#REF!*20*320</f>
        <v>#REF!</v>
      </c>
    </row>
    <row r="2" spans="1:1" ht="25.5" x14ac:dyDescent="0.25">
      <c r="A2" s="8" t="e">
        <f t="shared" ref="A2" si="0">#REF!*20*320</f>
        <v>#REF!</v>
      </c>
    </row>
    <row r="3" spans="1:1" ht="25.5" x14ac:dyDescent="0.25">
      <c r="A3" s="8" t="e">
        <f t="shared" ref="A3" si="1">#REF!*20*320</f>
        <v>#REF!</v>
      </c>
    </row>
    <row r="4" spans="1:1" ht="25.5" x14ac:dyDescent="0.25">
      <c r="A4" s="8" t="e">
        <f t="shared" ref="A4" si="2">#REF!*20*320</f>
        <v>#REF!</v>
      </c>
    </row>
    <row r="5" spans="1:1" ht="25.5" x14ac:dyDescent="0.25">
      <c r="A5" s="8" t="e">
        <f t="shared" ref="A5" si="3">#REF!*20*320</f>
        <v>#REF!</v>
      </c>
    </row>
    <row r="6" spans="1:1" ht="25.5" x14ac:dyDescent="0.25">
      <c r="A6" s="8" t="e">
        <f t="shared" ref="A6" si="4">#REF!*20*320</f>
        <v>#REF!</v>
      </c>
    </row>
    <row r="7" spans="1:1" ht="25.5" x14ac:dyDescent="0.25">
      <c r="A7" s="8" t="e">
        <f t="shared" ref="A7" si="5">#REF!*20*320</f>
        <v>#REF!</v>
      </c>
    </row>
    <row r="8" spans="1:1" ht="25.5" x14ac:dyDescent="0.25">
      <c r="A8" s="8" t="e">
        <f t="shared" ref="A8" si="6">#REF!*20*320</f>
        <v>#REF!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108年撥款一覽表(給學校)</vt:lpstr>
      <vt:lpstr>教練學校基本資料摘要</vt:lpstr>
      <vt:lpstr>先導學校基本資料</vt:lpstr>
      <vt:lpstr>工作表2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蔡為本</dc:creator>
  <cp:lastModifiedBy>蔡為本</cp:lastModifiedBy>
  <cp:lastPrinted>2019-12-05T06:11:36Z</cp:lastPrinted>
  <dcterms:created xsi:type="dcterms:W3CDTF">2019-10-03T00:16:07Z</dcterms:created>
  <dcterms:modified xsi:type="dcterms:W3CDTF">2019-12-05T06:11:48Z</dcterms:modified>
</cp:coreProperties>
</file>