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95D71B-8AEC-477A-A861-6F50FDDA7D42}" xr6:coauthVersionLast="45" xr6:coauthVersionMax="45" xr10:uidLastSave="{00000000-0000-0000-0000-000000000000}"/>
  <bookViews>
    <workbookView xWindow="-110" yWindow="-110" windowWidth="19420" windowHeight="10560" xr2:uid="{A61B3489-43FE-4DAE-9EA0-8645F7610257}"/>
  </bookViews>
  <sheets>
    <sheet name="鄉土歌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I5" i="1"/>
  <c r="J5" i="1"/>
  <c r="M5" i="1" s="1"/>
  <c r="K5" i="1"/>
  <c r="L5" i="1"/>
  <c r="G6" i="1"/>
  <c r="J6" i="1" s="1"/>
  <c r="I6" i="1"/>
  <c r="I15" i="1" s="1"/>
  <c r="K6" i="1"/>
  <c r="L6" i="1"/>
  <c r="G7" i="1"/>
  <c r="I7" i="1"/>
  <c r="J7" i="1"/>
  <c r="M7" i="1" s="1"/>
  <c r="K7" i="1"/>
  <c r="L7" i="1"/>
  <c r="G8" i="1"/>
  <c r="J8" i="1" s="1"/>
  <c r="M8" i="1" s="1"/>
  <c r="I8" i="1"/>
  <c r="K8" i="1"/>
  <c r="L8" i="1"/>
  <c r="G9" i="1"/>
  <c r="I9" i="1"/>
  <c r="J9" i="1"/>
  <c r="M9" i="1" s="1"/>
  <c r="K9" i="1"/>
  <c r="L9" i="1"/>
  <c r="G10" i="1"/>
  <c r="J10" i="1" s="1"/>
  <c r="M10" i="1" s="1"/>
  <c r="I10" i="1"/>
  <c r="K10" i="1"/>
  <c r="L10" i="1"/>
  <c r="G11" i="1"/>
  <c r="I11" i="1"/>
  <c r="J11" i="1"/>
  <c r="M11" i="1" s="1"/>
  <c r="K11" i="1"/>
  <c r="L11" i="1"/>
  <c r="G12" i="1"/>
  <c r="J12" i="1" s="1"/>
  <c r="I12" i="1"/>
  <c r="K12" i="1"/>
  <c r="G13" i="1"/>
  <c r="I13" i="1"/>
  <c r="J13" i="1"/>
  <c r="M13" i="1" s="1"/>
  <c r="K13" i="1"/>
  <c r="L13" i="1"/>
  <c r="G14" i="1"/>
  <c r="J14" i="1" s="1"/>
  <c r="I14" i="1"/>
  <c r="M14" i="1" s="1"/>
  <c r="K14" i="1"/>
  <c r="L14" i="1"/>
  <c r="D15" i="1"/>
  <c r="E15" i="1"/>
  <c r="F15" i="1"/>
  <c r="G15" i="1"/>
  <c r="H15" i="1"/>
  <c r="K15" i="1"/>
  <c r="J15" i="1" l="1"/>
  <c r="L15" i="1"/>
  <c r="M6" i="1"/>
  <c r="L12" i="1"/>
  <c r="M12" i="1" s="1"/>
  <c r="M15" i="1" l="1"/>
</calcChain>
</file>

<file path=xl/sharedStrings.xml><?xml version="1.0" encoding="utf-8"?>
<sst xmlns="http://schemas.openxmlformats.org/spreadsheetml/2006/main" count="43" uniqueCount="34">
  <si>
    <r>
      <t>1.</t>
    </r>
    <r>
      <rPr>
        <sz val="12"/>
        <rFont val="標楷體"/>
        <family val="4"/>
        <charset val="136"/>
      </rPr>
      <t xml:space="preserve">各隊行程以2天1夜計。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本補助案「膳費」其單價為：師生及領隊，每人每日以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&lt;</t>
    </r>
    <r>
      <rPr>
        <sz val="12"/>
        <rFont val="標楷體"/>
        <family val="4"/>
        <charset val="136"/>
      </rPr>
      <t>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桃園</t>
    </r>
    <r>
      <rPr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 xml:space="preserve">。
</t>
    </r>
    <r>
      <rPr>
        <sz val="12"/>
        <rFont val="Times New Roman"/>
        <family val="1"/>
      </rPr>
      <t>7.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火車」：花蓮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羅東搭乘自強號。國小學生往返票價</t>
    </r>
    <r>
      <rPr>
        <sz val="12"/>
        <rFont val="Times New Roman"/>
        <family val="1"/>
      </rPr>
      <t>204</t>
    </r>
    <r>
      <rPr>
        <sz val="12"/>
        <rFont val="標楷體"/>
        <family val="4"/>
        <charset val="136"/>
      </rPr>
      <t>元；國中以上往返票價</t>
    </r>
    <r>
      <rPr>
        <sz val="12"/>
        <rFont val="Times New Roman"/>
        <family val="1"/>
      </rPr>
      <t>406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8.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5" type="noConversion"/>
  </si>
  <si>
    <t>說明：</t>
    <phoneticPr fontId="5" type="noConversion"/>
  </si>
  <si>
    <t>10校</t>
    <phoneticPr fontId="5" type="noConversion"/>
  </si>
  <si>
    <t>合計</t>
  </si>
  <si>
    <t>桃園市</t>
    <phoneticPr fontId="5" type="noConversion"/>
  </si>
  <si>
    <r>
      <t>國風國中－東南亞語系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</si>
  <si>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r>
      <t>宜昌國小－東南亞語系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</si>
  <si>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t>舞鶴國小－原住民語系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教師團體組</t>
    </r>
    <r>
      <rPr>
        <sz val="12"/>
        <rFont val="Times New Roman"/>
        <family val="1"/>
      </rPr>
      <t xml:space="preserve"> </t>
    </r>
    <phoneticPr fontId="5" type="noConversion"/>
  </si>
  <si>
    <r>
      <t>秀林國中－原住民語系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</si>
  <si>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r>
      <t>太平國小－原住民語系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</si>
  <si>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t>景美國小－原住民語系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</si>
  <si>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t>壽豐國中－客家語系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phoneticPr fontId="5" type="noConversion"/>
  </si>
  <si>
    <r>
      <t>明廉國小－客家語系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5" type="noConversion"/>
  </si>
  <si>
    <r>
      <t>美崙國中－閩南語系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5" type="noConversion"/>
  </si>
  <si>
    <t>瑞穗國小－閩南語系-國小團體組</t>
    <phoneticPr fontId="5" type="noConversion"/>
  </si>
  <si>
    <t>B*24,000</t>
    <phoneticPr fontId="5" type="noConversion"/>
  </si>
  <si>
    <t>A*2*250</t>
    <phoneticPr fontId="5" type="noConversion"/>
  </si>
  <si>
    <t>A*1*500</t>
    <phoneticPr fontId="5" type="noConversion"/>
  </si>
  <si>
    <t>火車</t>
    <phoneticPr fontId="5" type="noConversion"/>
  </si>
  <si>
    <t>遊覽車</t>
    <phoneticPr fontId="5" type="noConversion"/>
  </si>
  <si>
    <t>領隊</t>
  </si>
  <si>
    <t>教師</t>
    <phoneticPr fontId="5" type="noConversion"/>
  </si>
  <si>
    <t>學生</t>
    <phoneticPr fontId="5" type="noConversion"/>
  </si>
  <si>
    <t>總金額</t>
    <phoneticPr fontId="5" type="noConversion"/>
  </si>
  <si>
    <t>交通費</t>
    <phoneticPr fontId="5" type="noConversion"/>
  </si>
  <si>
    <t>膳費</t>
    <phoneticPr fontId="5" type="noConversion"/>
  </si>
  <si>
    <t>住宿費</t>
    <phoneticPr fontId="5" type="noConversion"/>
  </si>
  <si>
    <r>
      <t xml:space="preserve">遊覽車臺數
</t>
    </r>
    <r>
      <rPr>
        <b/>
        <sz val="12"/>
        <rFont val="Times New Roman"/>
        <family val="1"/>
      </rPr>
      <t>B</t>
    </r>
    <phoneticPr fontId="5" type="noConversion"/>
  </si>
  <si>
    <r>
      <t xml:space="preserve">總人數
</t>
    </r>
    <r>
      <rPr>
        <b/>
        <sz val="12"/>
        <rFont val="Times New Roman"/>
        <family val="1"/>
      </rPr>
      <t>A</t>
    </r>
    <phoneticPr fontId="5" type="noConversion"/>
  </si>
  <si>
    <t>人數</t>
    <phoneticPr fontId="5" type="noConversion"/>
  </si>
  <si>
    <t>地點</t>
    <phoneticPr fontId="5" type="noConversion"/>
  </si>
  <si>
    <t>校名及組隊別</t>
    <phoneticPr fontId="5" type="noConversion"/>
  </si>
  <si>
    <t>編號</t>
  </si>
  <si>
    <r>
      <t>花蓮縣參加</t>
    </r>
    <r>
      <rPr>
        <b/>
        <sz val="18"/>
        <rFont val="Times New Roman"/>
        <family val="1"/>
      </rPr>
      <t>108</t>
    </r>
    <r>
      <rPr>
        <b/>
        <sz val="18"/>
        <rFont val="標楷體"/>
        <family val="4"/>
        <charset val="136"/>
      </rPr>
      <t>學年度全國師生鄉土歌謠比賽代表隊補助經費核定一覽表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</si>
</sst>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2227-5076-4062-9D28-E0726D6C379B}">
  <dimension ref="A1:R24"/>
  <sheetViews>
    <sheetView tabSelected="1" zoomScaleNormal="100" workbookViewId="0">
      <selection sqref="A1:M1"/>
    </sheetView>
  </sheetViews>
  <sheetFormatPr defaultColWidth="9" defaultRowHeight="17" x14ac:dyDescent="0.4"/>
  <cols>
    <col min="1" max="1" width="6" bestFit="1" customWidth="1"/>
    <col min="2" max="2" width="34.6328125" bestFit="1" customWidth="1"/>
    <col min="3" max="3" width="7.453125" bestFit="1" customWidth="1"/>
    <col min="4" max="6" width="6" bestFit="1" customWidth="1"/>
    <col min="7" max="7" width="8.08984375" bestFit="1" customWidth="1"/>
    <col min="8" max="8" width="12.6328125" bestFit="1" customWidth="1"/>
    <col min="9" max="9" width="8.08984375" bestFit="1" customWidth="1"/>
    <col min="10" max="10" width="8" bestFit="1" customWidth="1"/>
    <col min="11" max="11" width="8.26953125" bestFit="1" customWidth="1"/>
    <col min="12" max="12" width="8" bestFit="1" customWidth="1"/>
    <col min="13" max="13" width="8.08984375" bestFit="1" customWidth="1"/>
    <col min="15" max="16" width="11.26953125" bestFit="1" customWidth="1"/>
    <col min="17" max="17" width="9.08984375" bestFit="1" customWidth="1"/>
    <col min="18" max="18" width="11.26953125" bestFit="1" customWidth="1"/>
  </cols>
  <sheetData>
    <row r="1" spans="1:18" ht="25.5" thickBot="1" x14ac:dyDescent="0.45">
      <c r="A1" s="69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7"/>
    </row>
    <row r="2" spans="1:18" x14ac:dyDescent="0.4">
      <c r="A2" s="65" t="s">
        <v>32</v>
      </c>
      <c r="B2" s="64" t="s">
        <v>31</v>
      </c>
      <c r="C2" s="64" t="s">
        <v>30</v>
      </c>
      <c r="D2" s="63" t="s">
        <v>29</v>
      </c>
      <c r="E2" s="62"/>
      <c r="F2" s="62"/>
      <c r="G2" s="64" t="s">
        <v>28</v>
      </c>
      <c r="H2" s="66" t="s">
        <v>27</v>
      </c>
      <c r="I2" s="65" t="s">
        <v>26</v>
      </c>
      <c r="J2" s="64" t="s">
        <v>25</v>
      </c>
      <c r="K2" s="63" t="s">
        <v>24</v>
      </c>
      <c r="L2" s="62"/>
      <c r="M2" s="61" t="s">
        <v>23</v>
      </c>
    </row>
    <row r="3" spans="1:18" x14ac:dyDescent="0.4">
      <c r="A3" s="60"/>
      <c r="B3" s="59"/>
      <c r="C3" s="59"/>
      <c r="D3" s="54" t="s">
        <v>22</v>
      </c>
      <c r="E3" s="54" t="s">
        <v>21</v>
      </c>
      <c r="F3" s="54" t="s">
        <v>20</v>
      </c>
      <c r="G3" s="59"/>
      <c r="H3" s="58"/>
      <c r="I3" s="57"/>
      <c r="J3" s="56"/>
      <c r="K3" s="55" t="s">
        <v>19</v>
      </c>
      <c r="L3" s="54" t="s">
        <v>18</v>
      </c>
      <c r="M3" s="53"/>
    </row>
    <row r="4" spans="1:18" ht="17.5" thickBot="1" x14ac:dyDescent="0.45">
      <c r="A4" s="52"/>
      <c r="B4" s="48"/>
      <c r="C4" s="48"/>
      <c r="D4" s="48"/>
      <c r="E4" s="48"/>
      <c r="F4" s="48"/>
      <c r="G4" s="48"/>
      <c r="H4" s="51"/>
      <c r="I4" s="50" t="s">
        <v>17</v>
      </c>
      <c r="J4" s="49" t="s">
        <v>16</v>
      </c>
      <c r="K4" s="49" t="s">
        <v>15</v>
      </c>
      <c r="L4" s="48"/>
      <c r="M4" s="47"/>
    </row>
    <row r="5" spans="1:18" x14ac:dyDescent="0.4">
      <c r="A5" s="46">
        <v>1</v>
      </c>
      <c r="B5" s="45" t="s">
        <v>14</v>
      </c>
      <c r="C5" s="44" t="s">
        <v>4</v>
      </c>
      <c r="D5" s="43">
        <v>45</v>
      </c>
      <c r="E5" s="42">
        <v>3</v>
      </c>
      <c r="F5" s="42">
        <v>1</v>
      </c>
      <c r="G5" s="42">
        <f>SUM(D5:F5)</f>
        <v>49</v>
      </c>
      <c r="H5" s="41">
        <v>2</v>
      </c>
      <c r="I5" s="40">
        <f>G5*1*500</f>
        <v>24500</v>
      </c>
      <c r="J5" s="39">
        <f>G5*2*250</f>
        <v>24500</v>
      </c>
      <c r="K5" s="39">
        <f>H5*24000</f>
        <v>48000</v>
      </c>
      <c r="L5" s="39">
        <f>D5*204+E5*406+F5*406</f>
        <v>10804</v>
      </c>
      <c r="M5" s="38">
        <f>SUM(I5:L5)</f>
        <v>107804</v>
      </c>
    </row>
    <row r="6" spans="1:18" x14ac:dyDescent="0.4">
      <c r="A6" s="35">
        <v>2</v>
      </c>
      <c r="B6" s="34" t="s">
        <v>13</v>
      </c>
      <c r="C6" s="33" t="s">
        <v>4</v>
      </c>
      <c r="D6" s="32">
        <v>39</v>
      </c>
      <c r="E6" s="32">
        <v>3</v>
      </c>
      <c r="F6" s="31">
        <v>1</v>
      </c>
      <c r="G6" s="31">
        <f>SUM(D6:F6)</f>
        <v>43</v>
      </c>
      <c r="H6" s="30">
        <v>1</v>
      </c>
      <c r="I6" s="29">
        <f>G6*1*500</f>
        <v>21500</v>
      </c>
      <c r="J6" s="28">
        <f>G6*2*250</f>
        <v>21500</v>
      </c>
      <c r="K6" s="28">
        <f>H6*24000</f>
        <v>24000</v>
      </c>
      <c r="L6" s="28">
        <f>G6*406</f>
        <v>17458</v>
      </c>
      <c r="M6" s="27">
        <f>SUM(I6:L6)</f>
        <v>84458</v>
      </c>
    </row>
    <row r="7" spans="1:18" x14ac:dyDescent="0.4">
      <c r="A7" s="35">
        <v>3</v>
      </c>
      <c r="B7" s="34" t="s">
        <v>12</v>
      </c>
      <c r="C7" s="33" t="s">
        <v>4</v>
      </c>
      <c r="D7" s="32">
        <v>56</v>
      </c>
      <c r="E7" s="32">
        <v>4</v>
      </c>
      <c r="F7" s="31">
        <v>1</v>
      </c>
      <c r="G7" s="31">
        <f>SUM(D7:F7)</f>
        <v>61</v>
      </c>
      <c r="H7" s="30">
        <v>2</v>
      </c>
      <c r="I7" s="29">
        <f>G7*1*500</f>
        <v>30500</v>
      </c>
      <c r="J7" s="28">
        <f>G7*2*250</f>
        <v>30500</v>
      </c>
      <c r="K7" s="28">
        <f>H7*24000</f>
        <v>48000</v>
      </c>
      <c r="L7" s="28">
        <f>D7*204+E7*406+F7*406</f>
        <v>13454</v>
      </c>
      <c r="M7" s="27">
        <f>SUM(I7:L7)</f>
        <v>122454</v>
      </c>
    </row>
    <row r="8" spans="1:18" x14ac:dyDescent="0.4">
      <c r="A8" s="35">
        <v>4</v>
      </c>
      <c r="B8" s="34" t="s">
        <v>11</v>
      </c>
      <c r="C8" s="33" t="s">
        <v>4</v>
      </c>
      <c r="D8" s="32">
        <v>39</v>
      </c>
      <c r="E8" s="32">
        <v>3</v>
      </c>
      <c r="F8" s="31">
        <v>1</v>
      </c>
      <c r="G8" s="31">
        <f>SUM(D8:F8)</f>
        <v>43</v>
      </c>
      <c r="H8" s="30">
        <v>1</v>
      </c>
      <c r="I8" s="29">
        <f>G8*1*500</f>
        <v>21500</v>
      </c>
      <c r="J8" s="28">
        <f>G8*2*250</f>
        <v>21500</v>
      </c>
      <c r="K8" s="28">
        <f>H8*24000</f>
        <v>24000</v>
      </c>
      <c r="L8" s="28">
        <f>G8*406</f>
        <v>17458</v>
      </c>
      <c r="M8" s="27">
        <f>SUM(I8:L8)</f>
        <v>84458</v>
      </c>
    </row>
    <row r="9" spans="1:18" x14ac:dyDescent="0.4">
      <c r="A9" s="35">
        <v>5</v>
      </c>
      <c r="B9" s="34" t="s">
        <v>10</v>
      </c>
      <c r="C9" s="33" t="s">
        <v>4</v>
      </c>
      <c r="D9" s="32">
        <v>24</v>
      </c>
      <c r="E9" s="32">
        <v>2</v>
      </c>
      <c r="F9" s="31">
        <v>1</v>
      </c>
      <c r="G9" s="31">
        <f>SUM(D9:F9)</f>
        <v>27</v>
      </c>
      <c r="H9" s="30">
        <v>1</v>
      </c>
      <c r="I9" s="29">
        <f>G9*1*500</f>
        <v>13500</v>
      </c>
      <c r="J9" s="28">
        <f>G9*2*250</f>
        <v>13500</v>
      </c>
      <c r="K9" s="28">
        <f>H9*24000</f>
        <v>24000</v>
      </c>
      <c r="L9" s="28">
        <f>D9*204+E9*406+F9*406</f>
        <v>6114</v>
      </c>
      <c r="M9" s="27">
        <f>SUM(I9:L9)</f>
        <v>57114</v>
      </c>
      <c r="O9" s="37"/>
      <c r="P9" s="37"/>
      <c r="Q9" s="37"/>
      <c r="R9" s="37"/>
    </row>
    <row r="10" spans="1:18" x14ac:dyDescent="0.4">
      <c r="A10" s="35">
        <v>6</v>
      </c>
      <c r="B10" s="34" t="s">
        <v>9</v>
      </c>
      <c r="C10" s="33" t="s">
        <v>4</v>
      </c>
      <c r="D10" s="32">
        <v>23</v>
      </c>
      <c r="E10" s="32">
        <v>2</v>
      </c>
      <c r="F10" s="31">
        <v>1</v>
      </c>
      <c r="G10" s="31">
        <f>SUM(D10:F10)</f>
        <v>26</v>
      </c>
      <c r="H10" s="30">
        <v>1</v>
      </c>
      <c r="I10" s="29">
        <f>G10*1*500</f>
        <v>13000</v>
      </c>
      <c r="J10" s="28">
        <f>G10*2*250</f>
        <v>13000</v>
      </c>
      <c r="K10" s="28">
        <f>H10*24000</f>
        <v>24000</v>
      </c>
      <c r="L10" s="28">
        <f>D10*204+E10*406+F10*406</f>
        <v>5910</v>
      </c>
      <c r="M10" s="27">
        <f>SUM(I10:L10)</f>
        <v>55910</v>
      </c>
    </row>
    <row r="11" spans="1:18" x14ac:dyDescent="0.4">
      <c r="A11" s="35">
        <v>7</v>
      </c>
      <c r="B11" s="34" t="s">
        <v>8</v>
      </c>
      <c r="C11" s="33" t="s">
        <v>4</v>
      </c>
      <c r="D11" s="32">
        <v>33</v>
      </c>
      <c r="E11" s="32">
        <v>2</v>
      </c>
      <c r="F11" s="31">
        <v>1</v>
      </c>
      <c r="G11" s="31">
        <f>SUM(D11:F11)</f>
        <v>36</v>
      </c>
      <c r="H11" s="30">
        <v>1</v>
      </c>
      <c r="I11" s="29">
        <f>G11*1*500</f>
        <v>18000</v>
      </c>
      <c r="J11" s="28">
        <f>G11*2*250</f>
        <v>18000</v>
      </c>
      <c r="K11" s="28">
        <f>H11*24000</f>
        <v>24000</v>
      </c>
      <c r="L11" s="28">
        <f>G11*406</f>
        <v>14616</v>
      </c>
      <c r="M11" s="27">
        <f>SUM(I11:L11)</f>
        <v>74616</v>
      </c>
    </row>
    <row r="12" spans="1:18" x14ac:dyDescent="0.4">
      <c r="A12" s="35">
        <v>8</v>
      </c>
      <c r="B12" s="34" t="s">
        <v>7</v>
      </c>
      <c r="C12" s="33" t="s">
        <v>4</v>
      </c>
      <c r="D12" s="36">
        <v>0</v>
      </c>
      <c r="E12" s="32">
        <v>20</v>
      </c>
      <c r="F12" s="31">
        <v>1</v>
      </c>
      <c r="G12" s="31">
        <f>SUM(E12:F12)</f>
        <v>21</v>
      </c>
      <c r="H12" s="30">
        <v>1</v>
      </c>
      <c r="I12" s="29">
        <f>G12*1*500</f>
        <v>10500</v>
      </c>
      <c r="J12" s="28">
        <f>G12*2*250</f>
        <v>10500</v>
      </c>
      <c r="K12" s="28">
        <f>H12*24000</f>
        <v>24000</v>
      </c>
      <c r="L12" s="28">
        <f>G12*406</f>
        <v>8526</v>
      </c>
      <c r="M12" s="27">
        <f>SUM(I12:L12)</f>
        <v>53526</v>
      </c>
      <c r="O12" s="3"/>
      <c r="P12" s="3"/>
      <c r="Q12" s="3"/>
      <c r="R12" s="3"/>
    </row>
    <row r="13" spans="1:18" x14ac:dyDescent="0.4">
      <c r="A13" s="35">
        <v>9</v>
      </c>
      <c r="B13" s="34" t="s">
        <v>6</v>
      </c>
      <c r="C13" s="33" t="s">
        <v>4</v>
      </c>
      <c r="D13" s="32">
        <v>55</v>
      </c>
      <c r="E13" s="32">
        <v>4</v>
      </c>
      <c r="F13" s="31">
        <v>1</v>
      </c>
      <c r="G13" s="31">
        <f>SUM(D13:F13)</f>
        <v>60</v>
      </c>
      <c r="H13" s="30">
        <v>2</v>
      </c>
      <c r="I13" s="29">
        <f>G13*1*500</f>
        <v>30000</v>
      </c>
      <c r="J13" s="28">
        <f>G13*2*250</f>
        <v>30000</v>
      </c>
      <c r="K13" s="28">
        <f>H13*24000</f>
        <v>48000</v>
      </c>
      <c r="L13" s="28">
        <f>D13*204+E13*406+F13*406</f>
        <v>13250</v>
      </c>
      <c r="M13" s="27">
        <f>SUM(I13:L13)</f>
        <v>121250</v>
      </c>
    </row>
    <row r="14" spans="1:18" ht="17.5" thickBot="1" x14ac:dyDescent="0.45">
      <c r="A14" s="26">
        <v>10</v>
      </c>
      <c r="B14" s="25" t="s">
        <v>5</v>
      </c>
      <c r="C14" s="24" t="s">
        <v>4</v>
      </c>
      <c r="D14" s="23">
        <v>22</v>
      </c>
      <c r="E14" s="23">
        <v>2</v>
      </c>
      <c r="F14" s="22">
        <v>1</v>
      </c>
      <c r="G14" s="22">
        <f>SUM(D14:F14)</f>
        <v>25</v>
      </c>
      <c r="H14" s="21">
        <v>1</v>
      </c>
      <c r="I14" s="20">
        <f>G14*1*500</f>
        <v>12500</v>
      </c>
      <c r="J14" s="19">
        <f>G14*2*250</f>
        <v>12500</v>
      </c>
      <c r="K14" s="19">
        <f>H14*24000</f>
        <v>24000</v>
      </c>
      <c r="L14" s="19">
        <f>G14*406</f>
        <v>10150</v>
      </c>
      <c r="M14" s="18">
        <f>SUM(I14:L14)</f>
        <v>59150</v>
      </c>
    </row>
    <row r="15" spans="1:18" ht="17.5" thickBot="1" x14ac:dyDescent="0.45">
      <c r="A15" s="17" t="s">
        <v>3</v>
      </c>
      <c r="B15" s="16" t="s">
        <v>2</v>
      </c>
      <c r="C15" s="15"/>
      <c r="D15" s="15">
        <f>SUM(D5:D14)</f>
        <v>336</v>
      </c>
      <c r="E15" s="15">
        <f>SUM(E5:E14)</f>
        <v>45</v>
      </c>
      <c r="F15" s="15">
        <f>SUM(F5:F14)</f>
        <v>10</v>
      </c>
      <c r="G15" s="15">
        <f>SUM(G5:G14)</f>
        <v>391</v>
      </c>
      <c r="H15" s="14">
        <f>SUM(H5:H14)</f>
        <v>13</v>
      </c>
      <c r="I15" s="13">
        <f>SUM(I5:I14)</f>
        <v>195500</v>
      </c>
      <c r="J15" s="12">
        <f>SUM(J5:J14)</f>
        <v>195500</v>
      </c>
      <c r="K15" s="12">
        <f>SUM(K5:K14)</f>
        <v>312000</v>
      </c>
      <c r="L15" s="12">
        <f>SUM(L5:L14)</f>
        <v>117740</v>
      </c>
      <c r="M15" s="11">
        <f>SUM(M5:M14)</f>
        <v>820740</v>
      </c>
    </row>
    <row r="16" spans="1:18" x14ac:dyDescent="0.4">
      <c r="A16" s="10" t="s">
        <v>1</v>
      </c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7"/>
    </row>
    <row r="17" spans="1:13" ht="163.5" customHeight="1" thickBot="1" x14ac:dyDescent="0.45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</row>
    <row r="19" spans="1:13" x14ac:dyDescent="0.4">
      <c r="D19" s="2"/>
      <c r="F19" s="1"/>
      <c r="H19" s="1"/>
      <c r="L19" s="3"/>
    </row>
    <row r="20" spans="1:13" x14ac:dyDescent="0.4">
      <c r="D20" s="2"/>
      <c r="F20" s="2"/>
      <c r="G20" s="1"/>
      <c r="H20" s="1"/>
      <c r="J20" s="2"/>
      <c r="K20" s="1"/>
      <c r="L20" s="1"/>
    </row>
    <row r="21" spans="1:13" x14ac:dyDescent="0.4">
      <c r="D21" s="2"/>
      <c r="F21" s="2"/>
      <c r="G21" s="1"/>
      <c r="H21" s="1"/>
      <c r="J21" s="2"/>
      <c r="K21" s="2"/>
      <c r="L21" s="1"/>
    </row>
    <row r="22" spans="1:13" x14ac:dyDescent="0.4">
      <c r="D22" s="2"/>
      <c r="F22" s="2"/>
      <c r="G22" s="1"/>
      <c r="H22" s="1"/>
      <c r="J22" s="2"/>
      <c r="K22" s="2"/>
      <c r="L22" s="1"/>
    </row>
    <row r="23" spans="1:13" x14ac:dyDescent="0.4">
      <c r="D23" s="2"/>
      <c r="F23" s="2"/>
      <c r="G23" s="1"/>
      <c r="H23" s="1"/>
      <c r="J23" s="2"/>
      <c r="K23" s="2"/>
      <c r="L23" s="1"/>
    </row>
    <row r="24" spans="1:13" x14ac:dyDescent="0.4">
      <c r="G24" s="1"/>
      <c r="J24" s="2"/>
      <c r="K24" s="2"/>
      <c r="L24" s="1"/>
    </row>
  </sheetData>
  <mergeCells count="17">
    <mergeCell ref="A17:M17"/>
    <mergeCell ref="M2:M4"/>
    <mergeCell ref="D3:D4"/>
    <mergeCell ref="E3:E4"/>
    <mergeCell ref="F3:F4"/>
    <mergeCell ref="L3:L4"/>
    <mergeCell ref="A16:M16"/>
    <mergeCell ref="A1:M1"/>
    <mergeCell ref="A2:A4"/>
    <mergeCell ref="B2:B4"/>
    <mergeCell ref="C2:C4"/>
    <mergeCell ref="D2:F2"/>
    <mergeCell ref="G2:G4"/>
    <mergeCell ref="H2:H4"/>
    <mergeCell ref="I2:I3"/>
    <mergeCell ref="J2:J3"/>
    <mergeCell ref="K2:L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鄉土歌謠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2020-01-12T14:22:51Z</dcterms:created>
  <dcterms:modified xsi:type="dcterms:W3CDTF">2020-01-12T14:23:43Z</dcterms:modified>
</cp:coreProperties>
</file>