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075" windowHeight="7155"/>
  </bookViews>
  <sheets>
    <sheet name="105寒假_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'105寒假_核'!$A$2:$W$278</definedName>
    <definedName name="_xlnm.Print_Area" localSheetId="0">'105寒假_核'!$A$1:$T$278</definedName>
    <definedName name="_xlnm.Print_Titles" localSheetId="0">'105寒假_核'!$1:$2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</workbook>
</file>

<file path=xl/calcChain.xml><?xml version="1.0" encoding="utf-8"?>
<calcChain xmlns="http://schemas.openxmlformats.org/spreadsheetml/2006/main">
  <c r="R278" i="1"/>
  <c r="O278"/>
  <c r="N278"/>
  <c r="M278"/>
  <c r="L278"/>
  <c r="K278"/>
  <c r="J278"/>
  <c r="J4" s="1"/>
  <c r="P277"/>
  <c r="S277" s="1"/>
  <c r="T277" s="1"/>
  <c r="P276"/>
  <c r="S276" s="1"/>
  <c r="T276" s="1"/>
  <c r="S275"/>
  <c r="P275"/>
  <c r="P274"/>
  <c r="S274" s="1"/>
  <c r="T273" s="1"/>
  <c r="S273"/>
  <c r="P273"/>
  <c r="P272"/>
  <c r="S272" s="1"/>
  <c r="S271"/>
  <c r="P271"/>
  <c r="S270"/>
  <c r="T270" s="1"/>
  <c r="P270"/>
  <c r="P269"/>
  <c r="S269" s="1"/>
  <c r="T268" s="1"/>
  <c r="S268"/>
  <c r="P268"/>
  <c r="P267"/>
  <c r="S267" s="1"/>
  <c r="S266"/>
  <c r="P266"/>
  <c r="S265"/>
  <c r="T265" s="1"/>
  <c r="P265"/>
  <c r="P264"/>
  <c r="S264" s="1"/>
  <c r="T263" s="1"/>
  <c r="P263"/>
  <c r="P262"/>
  <c r="S262" s="1"/>
  <c r="T261" s="1"/>
  <c r="S261"/>
  <c r="P261"/>
  <c r="P260"/>
  <c r="P259"/>
  <c r="P258"/>
  <c r="S258" s="1"/>
  <c r="T258" s="1"/>
  <c r="T257"/>
  <c r="S257"/>
  <c r="P257"/>
  <c r="P256"/>
  <c r="S256" s="1"/>
  <c r="S255"/>
  <c r="P255"/>
  <c r="P254"/>
  <c r="S254" s="1"/>
  <c r="P253"/>
  <c r="S253" s="1"/>
  <c r="T252"/>
  <c r="S252"/>
  <c r="P252"/>
  <c r="P251"/>
  <c r="S251" s="1"/>
  <c r="S250"/>
  <c r="T249" s="1"/>
  <c r="P250"/>
  <c r="P249"/>
  <c r="P248"/>
  <c r="S248" s="1"/>
  <c r="T248" s="1"/>
  <c r="T247"/>
  <c r="S247"/>
  <c r="P247"/>
  <c r="P246"/>
  <c r="S246" s="1"/>
  <c r="T243" s="1"/>
  <c r="S245"/>
  <c r="P245"/>
  <c r="P244"/>
  <c r="S243"/>
  <c r="P243"/>
  <c r="P242"/>
  <c r="S242" s="1"/>
  <c r="S241"/>
  <c r="P241"/>
  <c r="S240"/>
  <c r="T240" s="1"/>
  <c r="P240"/>
  <c r="P239"/>
  <c r="S239" s="1"/>
  <c r="S238"/>
  <c r="P238"/>
  <c r="P237"/>
  <c r="S237" s="1"/>
  <c r="S236"/>
  <c r="P236"/>
  <c r="P235"/>
  <c r="S235" s="1"/>
  <c r="T232" s="1"/>
  <c r="S234"/>
  <c r="P234"/>
  <c r="P233"/>
  <c r="P232"/>
  <c r="P231"/>
  <c r="S231" s="1"/>
  <c r="S230"/>
  <c r="P230"/>
  <c r="P229"/>
  <c r="S229" s="1"/>
  <c r="T229" s="1"/>
  <c r="P228"/>
  <c r="S228" s="1"/>
  <c r="T228" s="1"/>
  <c r="T227"/>
  <c r="S227"/>
  <c r="P226"/>
  <c r="S226" s="1"/>
  <c r="S225"/>
  <c r="P225"/>
  <c r="P224"/>
  <c r="S224" s="1"/>
  <c r="P223"/>
  <c r="S223" s="1"/>
  <c r="T223" s="1"/>
  <c r="S222"/>
  <c r="P222"/>
  <c r="P221"/>
  <c r="S221" s="1"/>
  <c r="T221" s="1"/>
  <c r="P220"/>
  <c r="S220" s="1"/>
  <c r="T220" s="1"/>
  <c r="T219"/>
  <c r="S219"/>
  <c r="P219"/>
  <c r="P218"/>
  <c r="S218" s="1"/>
  <c r="S217"/>
  <c r="P217"/>
  <c r="S216"/>
  <c r="P216"/>
  <c r="P215"/>
  <c r="S215" s="1"/>
  <c r="S214"/>
  <c r="P214"/>
  <c r="P213"/>
  <c r="S213" s="1"/>
  <c r="S212"/>
  <c r="P212"/>
  <c r="P211"/>
  <c r="S211" s="1"/>
  <c r="S210"/>
  <c r="P210"/>
  <c r="P209"/>
  <c r="S209" s="1"/>
  <c r="P208"/>
  <c r="S208" s="1"/>
  <c r="T207"/>
  <c r="S207"/>
  <c r="P207"/>
  <c r="S206"/>
  <c r="T206" s="1"/>
  <c r="P206"/>
  <c r="P205"/>
  <c r="S205" s="1"/>
  <c r="S204"/>
  <c r="P204"/>
  <c r="P203"/>
  <c r="S203" s="1"/>
  <c r="T203" s="1"/>
  <c r="S202"/>
  <c r="P202"/>
  <c r="S201"/>
  <c r="T201" s="1"/>
  <c r="P201"/>
  <c r="P200"/>
  <c r="S200" s="1"/>
  <c r="T199" s="1"/>
  <c r="S199"/>
  <c r="P199"/>
  <c r="S198"/>
  <c r="T198" s="1"/>
  <c r="P198"/>
  <c r="P197"/>
  <c r="S197" s="1"/>
  <c r="S196"/>
  <c r="P196"/>
  <c r="P195"/>
  <c r="S195" s="1"/>
  <c r="S194"/>
  <c r="P194"/>
  <c r="S193"/>
  <c r="T193" s="1"/>
  <c r="P193"/>
  <c r="P192"/>
  <c r="S192" s="1"/>
  <c r="S191"/>
  <c r="P191"/>
  <c r="P190"/>
  <c r="S190" s="1"/>
  <c r="S189"/>
  <c r="P189"/>
  <c r="P188"/>
  <c r="S188" s="1"/>
  <c r="S187"/>
  <c r="P187"/>
  <c r="S186"/>
  <c r="P186"/>
  <c r="P185"/>
  <c r="S185" s="1"/>
  <c r="T185" s="1"/>
  <c r="S184"/>
  <c r="P184"/>
  <c r="P183"/>
  <c r="S183" s="1"/>
  <c r="S182"/>
  <c r="P182"/>
  <c r="P181"/>
  <c r="S181" s="1"/>
  <c r="S180"/>
  <c r="P180"/>
  <c r="P179"/>
  <c r="S179" s="1"/>
  <c r="P178"/>
  <c r="S178" s="1"/>
  <c r="T177"/>
  <c r="S177"/>
  <c r="P177"/>
  <c r="P176"/>
  <c r="S176" s="1"/>
  <c r="S175"/>
  <c r="P175"/>
  <c r="S174"/>
  <c r="T174" s="1"/>
  <c r="P174"/>
  <c r="P173"/>
  <c r="S173" s="1"/>
  <c r="S172"/>
  <c r="P172"/>
  <c r="P171"/>
  <c r="S171" s="1"/>
  <c r="P170"/>
  <c r="S170" s="1"/>
  <c r="T170" s="1"/>
  <c r="S169"/>
  <c r="P169"/>
  <c r="P168"/>
  <c r="S168" s="1"/>
  <c r="T168" s="1"/>
  <c r="S167"/>
  <c r="P167"/>
  <c r="P166"/>
  <c r="S166" s="1"/>
  <c r="P165"/>
  <c r="S165" s="1"/>
  <c r="T164"/>
  <c r="S164"/>
  <c r="P164"/>
  <c r="S163"/>
  <c r="T163" s="1"/>
  <c r="P163"/>
  <c r="P162"/>
  <c r="S162" s="1"/>
  <c r="T161" s="1"/>
  <c r="S161"/>
  <c r="P161"/>
  <c r="T160"/>
  <c r="S159"/>
  <c r="P159"/>
  <c r="P158"/>
  <c r="S158" s="1"/>
  <c r="T158" s="1"/>
  <c r="S157"/>
  <c r="P157"/>
  <c r="P156"/>
  <c r="S156" s="1"/>
  <c r="S155"/>
  <c r="P155"/>
  <c r="P154"/>
  <c r="S154" s="1"/>
  <c r="P153"/>
  <c r="S153" s="1"/>
  <c r="T153" s="1"/>
  <c r="S152"/>
  <c r="P152"/>
  <c r="P151"/>
  <c r="S151" s="1"/>
  <c r="M150"/>
  <c r="L150"/>
  <c r="L5" s="1"/>
  <c r="S149"/>
  <c r="P149"/>
  <c r="S148"/>
  <c r="T148" s="1"/>
  <c r="P148"/>
  <c r="P147"/>
  <c r="S147" s="1"/>
  <c r="T147" s="1"/>
  <c r="S146"/>
  <c r="P146"/>
  <c r="P145"/>
  <c r="S145" s="1"/>
  <c r="P144"/>
  <c r="S144" s="1"/>
  <c r="T144" s="1"/>
  <c r="S143"/>
  <c r="P143"/>
  <c r="P142"/>
  <c r="S142" s="1"/>
  <c r="T141" s="1"/>
  <c r="S141"/>
  <c r="P141"/>
  <c r="P140"/>
  <c r="S140" s="1"/>
  <c r="S139"/>
  <c r="P139"/>
  <c r="S138"/>
  <c r="P138"/>
  <c r="P137"/>
  <c r="S137" s="1"/>
  <c r="T136" s="1"/>
  <c r="S136"/>
  <c r="P136"/>
  <c r="P135"/>
  <c r="S135" s="1"/>
  <c r="S134"/>
  <c r="P134"/>
  <c r="S133"/>
  <c r="P133"/>
  <c r="P132"/>
  <c r="S132" s="1"/>
  <c r="T132" s="1"/>
  <c r="S131"/>
  <c r="P131"/>
  <c r="P130"/>
  <c r="S130" s="1"/>
  <c r="S129"/>
  <c r="P129"/>
  <c r="S128"/>
  <c r="P128"/>
  <c r="P127"/>
  <c r="S127" s="1"/>
  <c r="T127" s="1"/>
  <c r="P126"/>
  <c r="S126" s="1"/>
  <c r="T126" s="1"/>
  <c r="S125"/>
  <c r="P125"/>
  <c r="P124"/>
  <c r="S124" s="1"/>
  <c r="T124" s="1"/>
  <c r="P123"/>
  <c r="S123" s="1"/>
  <c r="T123" s="1"/>
  <c r="T122"/>
  <c r="S122"/>
  <c r="P122"/>
  <c r="S121"/>
  <c r="T121" s="1"/>
  <c r="P121"/>
  <c r="P120"/>
  <c r="S120" s="1"/>
  <c r="T120" s="1"/>
  <c r="P119"/>
  <c r="S119" s="1"/>
  <c r="T119" s="1"/>
  <c r="T118"/>
  <c r="S118"/>
  <c r="P118"/>
  <c r="S117"/>
  <c r="T117" s="1"/>
  <c r="P117"/>
  <c r="P116"/>
  <c r="S116" s="1"/>
  <c r="S115"/>
  <c r="P115"/>
  <c r="P114"/>
  <c r="S114" s="1"/>
  <c r="T114" s="1"/>
  <c r="P113"/>
  <c r="S113" s="1"/>
  <c r="T113" s="1"/>
  <c r="S112"/>
  <c r="P112"/>
  <c r="P111"/>
  <c r="S111" s="1"/>
  <c r="T110" s="1"/>
  <c r="S110"/>
  <c r="P110"/>
  <c r="S109"/>
  <c r="T109" s="1"/>
  <c r="P109"/>
  <c r="P108"/>
  <c r="S108" s="1"/>
  <c r="T108" s="1"/>
  <c r="S107"/>
  <c r="P107"/>
  <c r="P106"/>
  <c r="S106" s="1"/>
  <c r="S105"/>
  <c r="P105"/>
  <c r="P104"/>
  <c r="S104" s="1"/>
  <c r="S103"/>
  <c r="P103"/>
  <c r="S102"/>
  <c r="P102"/>
  <c r="P101"/>
  <c r="S101" s="1"/>
  <c r="T100" s="1"/>
  <c r="S100"/>
  <c r="P100"/>
  <c r="S99"/>
  <c r="T99" s="1"/>
  <c r="P99"/>
  <c r="P98"/>
  <c r="S98" s="1"/>
  <c r="T98" s="1"/>
  <c r="P97"/>
  <c r="S97" s="1"/>
  <c r="T97" s="1"/>
  <c r="T96"/>
  <c r="S96"/>
  <c r="P96"/>
  <c r="S95"/>
  <c r="T95" s="1"/>
  <c r="P95"/>
  <c r="P94"/>
  <c r="S94" s="1"/>
  <c r="T94" s="1"/>
  <c r="P93"/>
  <c r="S93" s="1"/>
  <c r="T93" s="1"/>
  <c r="S92"/>
  <c r="P92"/>
  <c r="P91"/>
  <c r="S91" s="1"/>
  <c r="T90" s="1"/>
  <c r="S90"/>
  <c r="P90"/>
  <c r="P89"/>
  <c r="S89" s="1"/>
  <c r="S88"/>
  <c r="P88"/>
  <c r="S87"/>
  <c r="P87"/>
  <c r="P86"/>
  <c r="S86" s="1"/>
  <c r="T86" s="1"/>
  <c r="P85"/>
  <c r="S85" s="1"/>
  <c r="T85" s="1"/>
  <c r="T84"/>
  <c r="S84"/>
  <c r="P84"/>
  <c r="S83"/>
  <c r="T83" s="1"/>
  <c r="P83"/>
  <c r="P82"/>
  <c r="S82" s="1"/>
  <c r="T82" s="1"/>
  <c r="P81"/>
  <c r="S81" s="1"/>
  <c r="T81" s="1"/>
  <c r="S80"/>
  <c r="P80"/>
  <c r="P79"/>
  <c r="S79" s="1"/>
  <c r="T79" s="1"/>
  <c r="P78"/>
  <c r="S78" s="1"/>
  <c r="T78" s="1"/>
  <c r="T77"/>
  <c r="S77"/>
  <c r="P77"/>
  <c r="S76"/>
  <c r="T76" s="1"/>
  <c r="P76"/>
  <c r="P75"/>
  <c r="S75" s="1"/>
  <c r="T75" s="1"/>
  <c r="P74"/>
  <c r="S74" s="1"/>
  <c r="S73"/>
  <c r="P73"/>
  <c r="P72"/>
  <c r="S72" s="1"/>
  <c r="T71" s="1"/>
  <c r="S71"/>
  <c r="P71"/>
  <c r="P70"/>
  <c r="S70" s="1"/>
  <c r="P69"/>
  <c r="S69" s="1"/>
  <c r="T69" s="1"/>
  <c r="S68"/>
  <c r="P68"/>
  <c r="P67"/>
  <c r="S67" s="1"/>
  <c r="S66"/>
  <c r="P66"/>
  <c r="P65"/>
  <c r="S65" s="1"/>
  <c r="T65" s="1"/>
  <c r="S64"/>
  <c r="P64"/>
  <c r="S63"/>
  <c r="T63" s="1"/>
  <c r="P63"/>
  <c r="P62"/>
  <c r="S62" s="1"/>
  <c r="S61"/>
  <c r="P61"/>
  <c r="P60"/>
  <c r="S60" s="1"/>
  <c r="T59" s="1"/>
  <c r="S59"/>
  <c r="P59"/>
  <c r="P58"/>
  <c r="S58" s="1"/>
  <c r="S57"/>
  <c r="P57"/>
  <c r="P56"/>
  <c r="S56" s="1"/>
  <c r="S55"/>
  <c r="P55"/>
  <c r="S54"/>
  <c r="P54"/>
  <c r="P53"/>
  <c r="S53" s="1"/>
  <c r="S52"/>
  <c r="P52"/>
  <c r="P51"/>
  <c r="S51" s="1"/>
  <c r="S50"/>
  <c r="P50"/>
  <c r="P49"/>
  <c r="S49" s="1"/>
  <c r="S48"/>
  <c r="P48"/>
  <c r="P47"/>
  <c r="S47" s="1"/>
  <c r="S46"/>
  <c r="P46"/>
  <c r="S45"/>
  <c r="P45"/>
  <c r="P44"/>
  <c r="S44" s="1"/>
  <c r="T43" s="1"/>
  <c r="S43"/>
  <c r="P43"/>
  <c r="P42"/>
  <c r="S42" s="1"/>
  <c r="P41"/>
  <c r="S41" s="1"/>
  <c r="S40"/>
  <c r="P40"/>
  <c r="P39"/>
  <c r="S39" s="1"/>
  <c r="S38"/>
  <c r="P38"/>
  <c r="P37"/>
  <c r="S37" s="1"/>
  <c r="S36"/>
  <c r="P36"/>
  <c r="P35"/>
  <c r="S35" s="1"/>
  <c r="P34"/>
  <c r="S34" s="1"/>
  <c r="T34" s="1"/>
  <c r="S33"/>
  <c r="P33"/>
  <c r="P32"/>
  <c r="S32" s="1"/>
  <c r="T32" s="1"/>
  <c r="P31"/>
  <c r="S31" s="1"/>
  <c r="T31" s="1"/>
  <c r="S30"/>
  <c r="P30"/>
  <c r="P29"/>
  <c r="S29" s="1"/>
  <c r="T29" s="1"/>
  <c r="S28"/>
  <c r="P28"/>
  <c r="S27"/>
  <c r="T27" s="1"/>
  <c r="P27"/>
  <c r="P26"/>
  <c r="S26" s="1"/>
  <c r="S25"/>
  <c r="P25"/>
  <c r="P24"/>
  <c r="S24" s="1"/>
  <c r="S23"/>
  <c r="P23"/>
  <c r="P22"/>
  <c r="S22" s="1"/>
  <c r="P21"/>
  <c r="S21" s="1"/>
  <c r="T21" s="1"/>
  <c r="S20"/>
  <c r="P20"/>
  <c r="P19"/>
  <c r="S19" s="1"/>
  <c r="S18"/>
  <c r="P18"/>
  <c r="P17"/>
  <c r="S17" s="1"/>
  <c r="S16"/>
  <c r="P16"/>
  <c r="P15"/>
  <c r="S15" s="1"/>
  <c r="S14"/>
  <c r="P14"/>
  <c r="S13"/>
  <c r="T13" s="1"/>
  <c r="P13"/>
  <c r="P12"/>
  <c r="S12" s="1"/>
  <c r="S11"/>
  <c r="P11"/>
  <c r="P10"/>
  <c r="S10" s="1"/>
  <c r="S278" s="1"/>
  <c r="P9"/>
  <c r="S9" s="1"/>
  <c r="T9" s="1"/>
  <c r="S8"/>
  <c r="P8"/>
  <c r="P7"/>
  <c r="S7" s="1"/>
  <c r="S6"/>
  <c r="P6"/>
  <c r="U5"/>
  <c r="R5"/>
  <c r="O5"/>
  <c r="N5"/>
  <c r="M5"/>
  <c r="K5"/>
  <c r="J5"/>
  <c r="H5"/>
  <c r="U4"/>
  <c r="R4"/>
  <c r="O4"/>
  <c r="N4"/>
  <c r="M4"/>
  <c r="K4"/>
  <c r="H4"/>
  <c r="U3"/>
  <c r="R3"/>
  <c r="O3"/>
  <c r="N3"/>
  <c r="M3"/>
  <c r="L3"/>
  <c r="K3"/>
  <c r="J3"/>
  <c r="H3"/>
  <c r="P278" l="1"/>
  <c r="T41"/>
  <c r="T54"/>
  <c r="T128"/>
  <c r="T133"/>
  <c r="T138"/>
  <c r="T189"/>
  <c r="T194"/>
  <c r="T236"/>
  <c r="T24"/>
  <c r="T50"/>
  <c r="T87"/>
  <c r="T102"/>
  <c r="S5"/>
  <c r="S3"/>
  <c r="T6"/>
  <c r="T74"/>
  <c r="T10"/>
  <c r="T278" s="1"/>
  <c r="T15"/>
  <c r="T37"/>
  <c r="T45"/>
  <c r="T165"/>
  <c r="T171"/>
  <c r="T178"/>
  <c r="T186"/>
  <c r="T208"/>
  <c r="T211"/>
  <c r="T216"/>
  <c r="T224"/>
  <c r="T253"/>
  <c r="P150"/>
  <c r="S150" s="1"/>
  <c r="T150" s="1"/>
  <c r="L4"/>
  <c r="P3"/>
  <c r="T4" l="1"/>
  <c r="I4"/>
  <c r="B4" s="1"/>
  <c r="S4"/>
  <c r="P5"/>
  <c r="I3"/>
  <c r="B3" s="1"/>
  <c r="I5"/>
  <c r="B5" s="1"/>
  <c r="T5"/>
  <c r="T3"/>
  <c r="P4"/>
</calcChain>
</file>

<file path=xl/sharedStrings.xml><?xml version="1.0" encoding="utf-8"?>
<sst xmlns="http://schemas.openxmlformats.org/spreadsheetml/2006/main" count="1075" uniqueCount="511">
  <si>
    <t>花蓮縣補助105年度國民中小學貧困學生寒假午餐費核定表</t>
    <phoneticPr fontId="3" type="noConversion"/>
  </si>
  <si>
    <t>CF5001</t>
    <phoneticPr fontId="3" type="noConversion"/>
  </si>
  <si>
    <t>序號</t>
  </si>
  <si>
    <t>會計代號</t>
    <phoneticPr fontId="3" type="noConversion"/>
  </si>
  <si>
    <t>教育部
學校代碼</t>
  </si>
  <si>
    <t>鄉鎮市</t>
  </si>
  <si>
    <t>學校名稱</t>
  </si>
  <si>
    <t>學校電話</t>
    <phoneticPr fontId="3" type="noConversion"/>
  </si>
  <si>
    <t>分機</t>
    <phoneticPr fontId="3" type="noConversion"/>
  </si>
  <si>
    <t>104學年度第1學期</t>
    <phoneticPr fontId="3" type="noConversion"/>
  </si>
  <si>
    <t>項目</t>
    <phoneticPr fontId="3" type="noConversion"/>
  </si>
  <si>
    <t>活動項目</t>
    <phoneticPr fontId="3" type="noConversion"/>
  </si>
  <si>
    <t>活動申請期間</t>
    <phoneticPr fontId="3" type="noConversion"/>
  </si>
  <si>
    <t>低收</t>
    <phoneticPr fontId="3" type="noConversion"/>
  </si>
  <si>
    <t>中低收</t>
    <phoneticPr fontId="3" type="noConversion"/>
  </si>
  <si>
    <t>家庭突發因素</t>
    <phoneticPr fontId="3" type="noConversion"/>
  </si>
  <si>
    <t>導師認定</t>
    <phoneticPr fontId="3" type="noConversion"/>
  </si>
  <si>
    <t>人數</t>
    <phoneticPr fontId="3" type="noConversion"/>
  </si>
  <si>
    <t>單價</t>
    <phoneticPr fontId="3" type="noConversion"/>
  </si>
  <si>
    <t>申請
天數</t>
    <phoneticPr fontId="3" type="noConversion"/>
  </si>
  <si>
    <t>申請小計</t>
    <phoneticPr fontId="3" type="noConversion"/>
  </si>
  <si>
    <t>申請總額</t>
    <phoneticPr fontId="3" type="noConversion"/>
  </si>
  <si>
    <t>備註</t>
    <phoneticPr fontId="3" type="noConversion"/>
  </si>
  <si>
    <t>國中</t>
    <phoneticPr fontId="3" type="noConversion"/>
  </si>
  <si>
    <t>國小</t>
    <phoneticPr fontId="3" type="noConversion"/>
  </si>
  <si>
    <t>總計</t>
    <phoneticPr fontId="3" type="noConversion"/>
  </si>
  <si>
    <t>花蓮市</t>
  </si>
  <si>
    <t>美崙國中</t>
  </si>
  <si>
    <t>8223537</t>
  </si>
  <si>
    <t>124</t>
  </si>
  <si>
    <t>吳斯美</t>
    <phoneticPr fontId="3" type="noConversion"/>
  </si>
  <si>
    <t>寒假課輔班</t>
    <phoneticPr fontId="3" type="noConversion"/>
  </si>
  <si>
    <t>105.01.21-105.01.29</t>
    <phoneticPr fontId="3" type="noConversion"/>
  </si>
  <si>
    <t>足球訓練營</t>
    <phoneticPr fontId="3" type="noConversion"/>
  </si>
  <si>
    <t>3.未到校參加課輔或活動低收入戶學生補助</t>
  </si>
  <si>
    <t>105.01.21-105.02.05</t>
    <phoneticPr fontId="3" type="noConversion"/>
  </si>
  <si>
    <t>花崗國中</t>
  </si>
  <si>
    <t>8323924</t>
  </si>
  <si>
    <t>0937-458740</t>
    <phoneticPr fontId="3" type="noConversion"/>
  </si>
  <si>
    <t>李韻賢</t>
    <phoneticPr fontId="3" type="noConversion"/>
  </si>
  <si>
    <t>105.01.21-105.02.11</t>
    <phoneticPr fontId="3" type="noConversion"/>
  </si>
  <si>
    <t>國風國中</t>
  </si>
  <si>
    <t>8323847</t>
  </si>
  <si>
    <t>8338659</t>
  </si>
  <si>
    <t>王錦懋</t>
  </si>
  <si>
    <t>105.01.25-105.01.29</t>
    <phoneticPr fontId="3" type="noConversion"/>
  </si>
  <si>
    <t>105.02.01-105.02.11</t>
    <phoneticPr fontId="3" type="noConversion"/>
  </si>
  <si>
    <t>自強國中</t>
  </si>
  <si>
    <t>8579338</t>
  </si>
  <si>
    <t>8567320
103</t>
  </si>
  <si>
    <t>李翠花</t>
  </si>
  <si>
    <t>105.01.21-105.01.27</t>
    <phoneticPr fontId="3" type="noConversion"/>
  </si>
  <si>
    <t>3.未到校參加課輔或活動低收入戶學生補助</t>
    <phoneticPr fontId="3" type="noConversion"/>
  </si>
  <si>
    <t>秀林鄉</t>
  </si>
  <si>
    <t>秀林國中</t>
  </si>
  <si>
    <t>8611010</t>
  </si>
  <si>
    <t>21</t>
    <phoneticPr fontId="3" type="noConversion"/>
  </si>
  <si>
    <t>陳美玲</t>
  </si>
  <si>
    <t>105.01/21-27
105.02/01-05</t>
    <phoneticPr fontId="3" type="noConversion"/>
  </si>
  <si>
    <t>合唱團訓練營</t>
    <phoneticPr fontId="3" type="noConversion"/>
  </si>
  <si>
    <t>105.01.28-105.02.11</t>
    <phoneticPr fontId="3" type="noConversion"/>
  </si>
  <si>
    <t>105.01.28-105.01.29</t>
    <phoneticPr fontId="3" type="noConversion"/>
  </si>
  <si>
    <t>新城鄉</t>
  </si>
  <si>
    <t>新城國中</t>
  </si>
  <si>
    <t>8263911</t>
  </si>
  <si>
    <t>游惠淑</t>
  </si>
  <si>
    <t>跆拳隊</t>
    <phoneticPr fontId="3" type="noConversion"/>
  </si>
  <si>
    <t>吉安鄉</t>
  </si>
  <si>
    <t>宜昌國中</t>
  </si>
  <si>
    <t>8520803</t>
  </si>
  <si>
    <t>202</t>
    <phoneticPr fontId="3" type="noConversion"/>
  </si>
  <si>
    <t>廖英芳</t>
    <phoneticPr fontId="3" type="noConversion"/>
  </si>
  <si>
    <t>課外活動訓練營</t>
    <phoneticPr fontId="3" type="noConversion"/>
  </si>
  <si>
    <t>105.02.01-105.02.05</t>
    <phoneticPr fontId="3" type="noConversion"/>
  </si>
  <si>
    <t>化仁國中</t>
  </si>
  <si>
    <t>8543471</t>
  </si>
  <si>
    <t>陶吉祥</t>
  </si>
  <si>
    <t>吉安國中</t>
  </si>
  <si>
    <t>126</t>
  </si>
  <si>
    <t>鄔明盛</t>
    <phoneticPr fontId="20" type="noConversion"/>
  </si>
  <si>
    <t>壽豐鄉</t>
  </si>
  <si>
    <t>平和國中</t>
  </si>
  <si>
    <t>8661221</t>
  </si>
  <si>
    <t>25</t>
  </si>
  <si>
    <t>黎秀麗</t>
  </si>
  <si>
    <t>壽豐國中</t>
  </si>
  <si>
    <t>8652111</t>
  </si>
  <si>
    <t>32</t>
  </si>
  <si>
    <t>陳弘達</t>
  </si>
  <si>
    <t>鳳林鎮</t>
  </si>
  <si>
    <t>鳳林國中</t>
  </si>
  <si>
    <t>校護代理</t>
    <phoneticPr fontId="20" type="noConversion"/>
  </si>
  <si>
    <t>寒假課輔班_9年級</t>
    <phoneticPr fontId="3" type="noConversion"/>
  </si>
  <si>
    <t>105.01.21-105.01.30</t>
    <phoneticPr fontId="3" type="noConversion"/>
  </si>
  <si>
    <t>萬榮鄉</t>
  </si>
  <si>
    <t>萬榮國中</t>
  </si>
  <si>
    <t>李桂芬</t>
  </si>
  <si>
    <t>105.01.21-105.02.01</t>
    <phoneticPr fontId="3" type="noConversion"/>
  </si>
  <si>
    <t>105.02.02-105.02.11</t>
    <phoneticPr fontId="3" type="noConversion"/>
  </si>
  <si>
    <t>光復鄉</t>
  </si>
  <si>
    <t>光復國中</t>
  </si>
  <si>
    <t>0963-330344
211</t>
  </si>
  <si>
    <t>張梅珍</t>
  </si>
  <si>
    <t>瑞穗鄉</t>
  </si>
  <si>
    <t>富源國中</t>
  </si>
  <si>
    <t>14</t>
  </si>
  <si>
    <t>張佩琳</t>
  </si>
  <si>
    <t>105.01.25-105.01.28</t>
    <phoneticPr fontId="3" type="noConversion"/>
  </si>
  <si>
    <t>瑞穗國中</t>
  </si>
  <si>
    <t>8873111</t>
  </si>
  <si>
    <t>23</t>
  </si>
  <si>
    <t>李麗華</t>
  </si>
  <si>
    <t>田徑隊集訓</t>
    <phoneticPr fontId="3" type="noConversion"/>
  </si>
  <si>
    <t>棒球隊集訓</t>
    <phoneticPr fontId="3" type="noConversion"/>
  </si>
  <si>
    <t>玉里鎮</t>
  </si>
  <si>
    <t>三民國中</t>
  </si>
  <si>
    <t>8841198</t>
  </si>
  <si>
    <t>20</t>
    <phoneticPr fontId="3" type="noConversion"/>
  </si>
  <si>
    <t>林惠秋</t>
  </si>
  <si>
    <t>棒球訓練營</t>
    <phoneticPr fontId="3" type="noConversion"/>
  </si>
  <si>
    <t>玉里國中</t>
  </si>
  <si>
    <t>13</t>
    <phoneticPr fontId="3" type="noConversion"/>
  </si>
  <si>
    <t>秦美惠</t>
  </si>
  <si>
    <t>105.01.21-105.01.26</t>
    <phoneticPr fontId="3" type="noConversion"/>
  </si>
  <si>
    <t>田徑訓練營</t>
    <phoneticPr fontId="3" type="noConversion"/>
  </si>
  <si>
    <t>籃球訓練營</t>
    <phoneticPr fontId="3" type="noConversion"/>
  </si>
  <si>
    <t>105.01.27-105.02.11</t>
    <phoneticPr fontId="3" type="noConversion"/>
  </si>
  <si>
    <t>玉東國中</t>
  </si>
  <si>
    <t>8851062</t>
  </si>
  <si>
    <t>0932-305684
24</t>
  </si>
  <si>
    <t>詹為全</t>
  </si>
  <si>
    <t>105.01.28-105.02.05</t>
    <phoneticPr fontId="3" type="noConversion"/>
  </si>
  <si>
    <t>富里鄉</t>
  </si>
  <si>
    <t>富北國中</t>
  </si>
  <si>
    <t>22</t>
  </si>
  <si>
    <t>蔡思莉</t>
  </si>
  <si>
    <t>富里國中</t>
  </si>
  <si>
    <t>8830016-11</t>
  </si>
  <si>
    <t>張鳳琴</t>
  </si>
  <si>
    <t>足訓練營</t>
    <phoneticPr fontId="3" type="noConversion"/>
  </si>
  <si>
    <t>105.01/21-22
105.02/01-05</t>
    <phoneticPr fontId="3" type="noConversion"/>
  </si>
  <si>
    <t>豐濱鄉</t>
  </si>
  <si>
    <t>豐濱國中</t>
  </si>
  <si>
    <t>8791159</t>
  </si>
  <si>
    <t>117</t>
    <phoneticPr fontId="20" type="noConversion"/>
  </si>
  <si>
    <t>吳學良</t>
  </si>
  <si>
    <t>105.01.27-105.02.05</t>
    <phoneticPr fontId="3" type="noConversion"/>
  </si>
  <si>
    <t>東里國中</t>
  </si>
  <si>
    <t>14</t>
    <phoneticPr fontId="20" type="noConversion"/>
  </si>
  <si>
    <t>胡玉華</t>
    <phoneticPr fontId="3" type="noConversion"/>
  </si>
  <si>
    <t>田徑訓練</t>
    <phoneticPr fontId="3" type="noConversion"/>
  </si>
  <si>
    <t>明禮國小</t>
  </si>
  <si>
    <t>305</t>
  </si>
  <si>
    <t>林秀嬌</t>
  </si>
  <si>
    <t>明義國小</t>
  </si>
  <si>
    <t>520</t>
  </si>
  <si>
    <t>陳志展</t>
  </si>
  <si>
    <t>明廉國小</t>
  </si>
  <si>
    <t>24</t>
    <phoneticPr fontId="3" type="noConversion"/>
  </si>
  <si>
    <t>楊儀萍</t>
    <phoneticPr fontId="20" type="noConversion"/>
  </si>
  <si>
    <t>明恥國小</t>
  </si>
  <si>
    <t>709</t>
    <phoneticPr fontId="3" type="noConversion"/>
  </si>
  <si>
    <t>康郁祺</t>
  </si>
  <si>
    <t>中正國小</t>
  </si>
  <si>
    <t>65</t>
    <phoneticPr fontId="3" type="noConversion"/>
  </si>
  <si>
    <t>劉育雅</t>
    <phoneticPr fontId="20" type="noConversion"/>
  </si>
  <si>
    <t>信義國小</t>
  </si>
  <si>
    <t>203</t>
    <phoneticPr fontId="3" type="noConversion"/>
  </si>
  <si>
    <t>任庭葦</t>
    <phoneticPr fontId="20" type="noConversion"/>
  </si>
  <si>
    <t>復興國小</t>
  </si>
  <si>
    <t>15</t>
  </si>
  <si>
    <t>司春陽</t>
  </si>
  <si>
    <t>中華國小</t>
  </si>
  <si>
    <t>507</t>
  </si>
  <si>
    <t>古曉萍</t>
  </si>
  <si>
    <t>忠孝國小</t>
  </si>
  <si>
    <t>0918-518058
204</t>
  </si>
  <si>
    <t>許博凱</t>
  </si>
  <si>
    <t>北濱國小</t>
  </si>
  <si>
    <t>8324093</t>
  </si>
  <si>
    <t>施慧婷</t>
  </si>
  <si>
    <t>鑄強國小</t>
  </si>
  <si>
    <t>劉志彥代</t>
    <phoneticPr fontId="20" type="noConversion"/>
  </si>
  <si>
    <t>國福國小</t>
  </si>
  <si>
    <t>103</t>
    <phoneticPr fontId="3" type="noConversion"/>
  </si>
  <si>
    <t>施惠珍</t>
    <phoneticPr fontId="20" type="noConversion"/>
  </si>
  <si>
    <t>新城國小</t>
  </si>
  <si>
    <t>205</t>
    <phoneticPr fontId="3" type="noConversion"/>
  </si>
  <si>
    <t>黃佩吟</t>
  </si>
  <si>
    <t>105.01/21
105.01/25-27</t>
    <phoneticPr fontId="3" type="noConversion"/>
  </si>
  <si>
    <t>北埔國小</t>
  </si>
  <si>
    <t>36</t>
  </si>
  <si>
    <t>陳維治</t>
    <phoneticPr fontId="20" type="noConversion"/>
  </si>
  <si>
    <t>康樂國小</t>
  </si>
  <si>
    <t>27</t>
    <phoneticPr fontId="20" type="noConversion"/>
  </si>
  <si>
    <t>何以珣</t>
  </si>
  <si>
    <t>嘉里國小</t>
  </si>
  <si>
    <t>8266945</t>
  </si>
  <si>
    <t>葉嘉珠</t>
  </si>
  <si>
    <t>吉安國小</t>
  </si>
  <si>
    <t>118</t>
  </si>
  <si>
    <t>林依嬋</t>
  </si>
  <si>
    <t>宜昌國小</t>
  </si>
  <si>
    <t>802</t>
  </si>
  <si>
    <t>張乃千</t>
    <phoneticPr fontId="20" type="noConversion"/>
  </si>
  <si>
    <t>北昌國小</t>
  </si>
  <si>
    <t>721</t>
    <phoneticPr fontId="20" type="noConversion"/>
  </si>
  <si>
    <t>姚進毅</t>
  </si>
  <si>
    <t>光華國小</t>
  </si>
  <si>
    <t>13</t>
  </si>
  <si>
    <t>羅元偉</t>
    <phoneticPr fontId="20" type="noConversion"/>
  </si>
  <si>
    <t>稻香國小</t>
  </si>
  <si>
    <t>303</t>
  </si>
  <si>
    <t>張弘忠</t>
  </si>
  <si>
    <t>南華國小</t>
  </si>
  <si>
    <t>213</t>
  </si>
  <si>
    <t>黃慶隆</t>
  </si>
  <si>
    <t>化仁國小</t>
  </si>
  <si>
    <t>304</t>
  </si>
  <si>
    <t>陳俊岐</t>
    <phoneticPr fontId="3" type="noConversion"/>
  </si>
  <si>
    <t>USA跳跳兔登陸K隆生育樂榮</t>
    <phoneticPr fontId="3" type="noConversion"/>
  </si>
  <si>
    <t>太昌國小</t>
  </si>
  <si>
    <t>106</t>
  </si>
  <si>
    <t>林益誠</t>
    <phoneticPr fontId="20" type="noConversion"/>
  </si>
  <si>
    <t>平和國小</t>
  </si>
  <si>
    <t>203</t>
  </si>
  <si>
    <t>張良玫</t>
  </si>
  <si>
    <t>未申請_低收無需求</t>
  </si>
  <si>
    <t>壽豐國小</t>
  </si>
  <si>
    <t>8651024</t>
  </si>
  <si>
    <t>林仁傑</t>
  </si>
  <si>
    <t>東海大學營隊</t>
    <phoneticPr fontId="3" type="noConversion"/>
  </si>
  <si>
    <t>105.01.22-105.01.24</t>
    <phoneticPr fontId="3" type="noConversion"/>
  </si>
  <si>
    <t>羽球寒假營隊</t>
    <phoneticPr fontId="3" type="noConversion"/>
  </si>
  <si>
    <t>豐裡國小</t>
  </si>
  <si>
    <t>0922-716635</t>
  </si>
  <si>
    <t>何志浩</t>
    <phoneticPr fontId="20" type="noConversion"/>
  </si>
  <si>
    <t>豐山國小</t>
  </si>
  <si>
    <t>8651640</t>
  </si>
  <si>
    <t>吳鎂</t>
  </si>
  <si>
    <t>志學國小</t>
  </si>
  <si>
    <t>8662600</t>
  </si>
  <si>
    <t>葉靜怡</t>
  </si>
  <si>
    <t>月眉國小</t>
  </si>
  <si>
    <t>0921-633620</t>
  </si>
  <si>
    <t>曾家琳</t>
  </si>
  <si>
    <t>未申請_無低收</t>
    <phoneticPr fontId="3" type="noConversion"/>
  </si>
  <si>
    <t>水璉國小</t>
  </si>
  <si>
    <t>8601228</t>
  </si>
  <si>
    <t>徐新利</t>
  </si>
  <si>
    <t>溪口國小</t>
  </si>
  <si>
    <t>盧慧玲</t>
  </si>
  <si>
    <t>鳳林國小</t>
  </si>
  <si>
    <t>121</t>
  </si>
  <si>
    <t>石政玲</t>
  </si>
  <si>
    <t>大榮國小</t>
  </si>
  <si>
    <t>0933-451544</t>
  </si>
  <si>
    <t>葉國煜</t>
  </si>
  <si>
    <t>林榮國小</t>
  </si>
  <si>
    <t>12</t>
  </si>
  <si>
    <t>譚代文</t>
  </si>
  <si>
    <t>105.01.21-105.02.02</t>
    <phoneticPr fontId="3" type="noConversion"/>
  </si>
  <si>
    <t>長橋國小</t>
  </si>
  <si>
    <t>謝玉珠</t>
  </si>
  <si>
    <t>游於藝冬令營</t>
    <phoneticPr fontId="3" type="noConversion"/>
  </si>
  <si>
    <t>105.01.25-105.01.27</t>
    <phoneticPr fontId="3" type="noConversion"/>
  </si>
  <si>
    <t>北林國小</t>
  </si>
  <si>
    <t>8762554</t>
  </si>
  <si>
    <t>陳之樂</t>
  </si>
  <si>
    <t>鳳仁國小</t>
  </si>
  <si>
    <t>徐素君</t>
  </si>
  <si>
    <t>光復國小</t>
  </si>
  <si>
    <t>8701029</t>
  </si>
  <si>
    <t>劉雅綺</t>
  </si>
  <si>
    <t>足球隊育樂營</t>
    <phoneticPr fontId="3" type="noConversion"/>
  </si>
  <si>
    <t>太巴塱國小</t>
  </si>
  <si>
    <t>11</t>
  </si>
  <si>
    <t>陳正田</t>
  </si>
  <si>
    <t>大進國小</t>
  </si>
  <si>
    <t>15</t>
    <phoneticPr fontId="3" type="noConversion"/>
  </si>
  <si>
    <t>范郁璀</t>
    <phoneticPr fontId="20" type="noConversion"/>
  </si>
  <si>
    <t>在地工藝發展興實踐藝術造型</t>
    <phoneticPr fontId="3" type="noConversion"/>
  </si>
  <si>
    <t>瑞穗國小</t>
  </si>
  <si>
    <t>吳正晃</t>
  </si>
  <si>
    <t>105.01.22-105.01.28</t>
    <phoneticPr fontId="3" type="noConversion"/>
  </si>
  <si>
    <t>瑞美國小</t>
  </si>
  <si>
    <t>賴美智</t>
    <phoneticPr fontId="20" type="noConversion"/>
  </si>
  <si>
    <t>寒假育樂營</t>
    <phoneticPr fontId="3" type="noConversion"/>
  </si>
  <si>
    <t>105.01.31-105.02.02</t>
    <phoneticPr fontId="3" type="noConversion"/>
  </si>
  <si>
    <t>鶴岡國小</t>
  </si>
  <si>
    <t>101</t>
    <phoneticPr fontId="3" type="noConversion"/>
  </si>
  <si>
    <t>蔡克強</t>
    <phoneticPr fontId="20" type="noConversion"/>
  </si>
  <si>
    <t>補救教學寒假課輔</t>
    <phoneticPr fontId="3" type="noConversion"/>
  </si>
  <si>
    <t>105.01/21-22
105.02/01-03</t>
    <phoneticPr fontId="3" type="noConversion"/>
  </si>
  <si>
    <t>105.01/25-29
105.02/04-05</t>
    <phoneticPr fontId="3" type="noConversion"/>
  </si>
  <si>
    <t>舞鶴國小</t>
  </si>
  <si>
    <t>陳俞靜</t>
  </si>
  <si>
    <t>寒假營隊</t>
    <phoneticPr fontId="3" type="noConversion"/>
  </si>
  <si>
    <t>105.01.22</t>
    <phoneticPr fontId="3" type="noConversion"/>
  </si>
  <si>
    <t>105.01.25-105.02.05</t>
    <phoneticPr fontId="3" type="noConversion"/>
  </si>
  <si>
    <t>奇美國小</t>
  </si>
  <si>
    <t>黃嘉軒</t>
    <phoneticPr fontId="3" type="noConversion"/>
  </si>
  <si>
    <t>未申請_校區徧遠無熱食部供餐。</t>
    <phoneticPr fontId="3" type="noConversion"/>
  </si>
  <si>
    <t>富源國小</t>
  </si>
  <si>
    <t>23</t>
    <phoneticPr fontId="20" type="noConversion"/>
  </si>
  <si>
    <t>李敏菁</t>
  </si>
  <si>
    <t>瑞北國小</t>
  </si>
  <si>
    <t>10</t>
  </si>
  <si>
    <t>石倩榕</t>
  </si>
  <si>
    <t>臺大育樂營</t>
    <phoneticPr fontId="3" type="noConversion"/>
  </si>
  <si>
    <t>105.01.21-105.01.24</t>
    <phoneticPr fontId="3" type="noConversion"/>
  </si>
  <si>
    <t>豐濱國小</t>
  </si>
  <si>
    <t>12</t>
    <phoneticPr fontId="3" type="noConversion"/>
  </si>
  <si>
    <t>林桂芳</t>
  </si>
  <si>
    <t>105.01.22-105.01.26</t>
    <phoneticPr fontId="3" type="noConversion"/>
  </si>
  <si>
    <t>105.01.27-105.02.03</t>
    <phoneticPr fontId="3" type="noConversion"/>
  </si>
  <si>
    <t>105.01.21
105.1.27-2.5</t>
    <phoneticPr fontId="3" type="noConversion"/>
  </si>
  <si>
    <t>105.01.21
105.02/04-05</t>
    <phoneticPr fontId="3" type="noConversion"/>
  </si>
  <si>
    <t>港口國小</t>
  </si>
  <si>
    <t>214</t>
  </si>
  <si>
    <t>黃厚慈</t>
  </si>
  <si>
    <t>學生寒假營</t>
    <phoneticPr fontId="3" type="noConversion"/>
  </si>
  <si>
    <t>靜浦國小</t>
  </si>
  <si>
    <t>林靜宜</t>
  </si>
  <si>
    <t>新社國小</t>
  </si>
  <si>
    <t>0911-834535</t>
    <phoneticPr fontId="20" type="noConversion"/>
  </si>
  <si>
    <t>鄭玉琴</t>
    <phoneticPr fontId="20" type="noConversion"/>
  </si>
  <si>
    <t>玉里國小</t>
  </si>
  <si>
    <t>吳妍樺</t>
  </si>
  <si>
    <t>源城國小</t>
  </si>
  <si>
    <t>16</t>
  </si>
  <si>
    <t>張嘉芬</t>
  </si>
  <si>
    <t>樂合國小</t>
  </si>
  <si>
    <t>8886087</t>
    <phoneticPr fontId="20" type="noConversion"/>
  </si>
  <si>
    <t>何譯文</t>
  </si>
  <si>
    <t>教育部體育育樂營</t>
    <phoneticPr fontId="3" type="noConversion"/>
  </si>
  <si>
    <t>105.01.22-105.01.22</t>
    <phoneticPr fontId="3" type="noConversion"/>
  </si>
  <si>
    <t>文藻寒假英語生活營</t>
    <phoneticPr fontId="3" type="noConversion"/>
  </si>
  <si>
    <t>觀音國小</t>
  </si>
  <si>
    <t>8851006</t>
    <phoneticPr fontId="20" type="noConversion"/>
  </si>
  <si>
    <t>林秀錦</t>
    <phoneticPr fontId="20" type="noConversion"/>
  </si>
  <si>
    <t>文武雙全路上體能體驗活動</t>
    <phoneticPr fontId="3" type="noConversion"/>
  </si>
  <si>
    <t>105.01.21-105.01.22</t>
    <phoneticPr fontId="3" type="noConversion"/>
  </si>
  <si>
    <t>三民國小</t>
  </si>
  <si>
    <t>8841183</t>
    <phoneticPr fontId="20" type="noConversion"/>
  </si>
  <si>
    <t>鄭雄仁</t>
  </si>
  <si>
    <t>春日國小</t>
  </si>
  <si>
    <t>8872628</t>
  </si>
  <si>
    <t>張正二</t>
  </si>
  <si>
    <t>學校課輔</t>
    <phoneticPr fontId="3" type="noConversion"/>
  </si>
  <si>
    <t>105.02.01-105.02.03</t>
    <phoneticPr fontId="3" type="noConversion"/>
  </si>
  <si>
    <t>105.01.21-105.01.28</t>
    <phoneticPr fontId="3" type="noConversion"/>
  </si>
  <si>
    <t>德武國小</t>
  </si>
  <si>
    <t>8872824</t>
  </si>
  <si>
    <t>黃鈺惠</t>
  </si>
  <si>
    <t>105.01.21-105.01.25</t>
    <phoneticPr fontId="3" type="noConversion"/>
  </si>
  <si>
    <t>健康體位營養冬令營</t>
    <phoneticPr fontId="3" type="noConversion"/>
  </si>
  <si>
    <t>105.02.01-105.02.02</t>
    <phoneticPr fontId="3" type="noConversion"/>
  </si>
  <si>
    <t>中城國小</t>
  </si>
  <si>
    <t>133</t>
    <phoneticPr fontId="3" type="noConversion"/>
  </si>
  <si>
    <t>林雅紋</t>
  </si>
  <si>
    <t>長良國小</t>
  </si>
  <si>
    <t>22</t>
    <phoneticPr fontId="20" type="noConversion"/>
  </si>
  <si>
    <t>謝瑞芳</t>
  </si>
  <si>
    <t>足球比賽</t>
    <phoneticPr fontId="3" type="noConversion"/>
  </si>
  <si>
    <t>105.01.21</t>
    <phoneticPr fontId="3" type="noConversion"/>
  </si>
  <si>
    <t>采无畫集</t>
    <phoneticPr fontId="3" type="noConversion"/>
  </si>
  <si>
    <t>寒假-美食創作</t>
    <phoneticPr fontId="3" type="noConversion"/>
  </si>
  <si>
    <t>大禹國小</t>
  </si>
  <si>
    <t>261</t>
  </si>
  <si>
    <t>曾韻俐</t>
  </si>
  <si>
    <t>松浦國小</t>
  </si>
  <si>
    <t>劉惠玲</t>
  </si>
  <si>
    <t>寒假體育育樂營</t>
    <phoneticPr fontId="3" type="noConversion"/>
  </si>
  <si>
    <t>105.01.30-105.02.11</t>
    <phoneticPr fontId="3" type="noConversion"/>
  </si>
  <si>
    <t>高寮國小</t>
  </si>
  <si>
    <t>陳菊花</t>
  </si>
  <si>
    <t>105.01.23-105.02.11</t>
    <phoneticPr fontId="3" type="noConversion"/>
  </si>
  <si>
    <t>富里國小</t>
  </si>
  <si>
    <t>17</t>
  </si>
  <si>
    <t>林佩君</t>
  </si>
  <si>
    <t>萬寧國小</t>
  </si>
  <si>
    <t>8861211</t>
  </si>
  <si>
    <t>張素華</t>
    <phoneticPr fontId="20" type="noConversion"/>
  </si>
  <si>
    <t>永豐國小</t>
  </si>
  <si>
    <t>8831195</t>
  </si>
  <si>
    <t>許宜頻</t>
  </si>
  <si>
    <t>學田國小</t>
  </si>
  <si>
    <t>8831324</t>
  </si>
  <si>
    <t>彭溫惠</t>
    <phoneticPr fontId="20" type="noConversion"/>
  </si>
  <si>
    <t>金車繪畫營</t>
    <phoneticPr fontId="3" type="noConversion"/>
  </si>
  <si>
    <t>東竹國小</t>
  </si>
  <si>
    <t>8821514</t>
  </si>
  <si>
    <t>張裴軒</t>
  </si>
  <si>
    <t>網球訓練營</t>
    <phoneticPr fontId="3" type="noConversion"/>
  </si>
  <si>
    <t>東里國小</t>
  </si>
  <si>
    <t>陳晏倫</t>
  </si>
  <si>
    <t>足球訓營</t>
    <phoneticPr fontId="3" type="noConversion"/>
  </si>
  <si>
    <t>明里國小</t>
  </si>
  <si>
    <t>蕳貝如</t>
    <phoneticPr fontId="20" type="noConversion"/>
  </si>
  <si>
    <t>吳江國小</t>
  </si>
  <si>
    <t>陳麗阡</t>
  </si>
  <si>
    <t>秀林國小</t>
  </si>
  <si>
    <t>112</t>
  </si>
  <si>
    <t>林正雄</t>
  </si>
  <si>
    <t>品格與生命教學閱讀及健康體適能寒令營</t>
    <phoneticPr fontId="3" type="noConversion"/>
  </si>
  <si>
    <t>富世國小</t>
  </si>
  <si>
    <t>0912-520134
9</t>
  </si>
  <si>
    <t>劉育文</t>
  </si>
  <si>
    <t>閱讀寫作營</t>
    <phoneticPr fontId="3" type="noConversion"/>
  </si>
  <si>
    <t>105.01.27-105.01.29</t>
    <phoneticPr fontId="3" type="noConversion"/>
  </si>
  <si>
    <t>和平國小</t>
  </si>
  <si>
    <t>張再成</t>
  </si>
  <si>
    <t>鼓樂及閱讀營</t>
    <phoneticPr fontId="3" type="noConversion"/>
  </si>
  <si>
    <t>105.01.22-105.01.29</t>
    <phoneticPr fontId="3" type="noConversion"/>
  </si>
  <si>
    <t>佳民國小</t>
  </si>
  <si>
    <t>黃寶賢</t>
  </si>
  <si>
    <t>銅門國小</t>
  </si>
  <si>
    <t>8641174</t>
  </si>
  <si>
    <t>伍怡甄</t>
  </si>
  <si>
    <t>水源國小</t>
  </si>
  <si>
    <t>8570781</t>
  </si>
  <si>
    <t>卓美榮</t>
  </si>
  <si>
    <t>崇德國小</t>
  </si>
  <si>
    <t>8621220</t>
    <phoneticPr fontId="20" type="noConversion"/>
  </si>
  <si>
    <t>柳雪雯</t>
    <phoneticPr fontId="20" type="noConversion"/>
  </si>
  <si>
    <t>文蘭國小</t>
  </si>
  <si>
    <t>朱柏寰</t>
  </si>
  <si>
    <t>105.01.29-105.02.11</t>
    <phoneticPr fontId="3" type="noConversion"/>
  </si>
  <si>
    <t>景美國小</t>
  </si>
  <si>
    <t>蘇清照</t>
  </si>
  <si>
    <t>未申請_校區徧遠無供餐店家。</t>
    <phoneticPr fontId="3" type="noConversion"/>
  </si>
  <si>
    <t>三棧國小</t>
  </si>
  <si>
    <t>周怡伶</t>
    <phoneticPr fontId="20" type="noConversion"/>
  </si>
  <si>
    <t>銅蘭國小</t>
  </si>
  <si>
    <t>游文正</t>
    <phoneticPr fontId="20" type="noConversion"/>
  </si>
  <si>
    <t>萬榮國小</t>
  </si>
  <si>
    <t>賴志強</t>
  </si>
  <si>
    <t>中華數位人文城鄉交流_已供餐</t>
    <phoneticPr fontId="3" type="noConversion"/>
  </si>
  <si>
    <t>2016台灣世界展雍會台灣兒童合唱團冬季音樂培訓營_已供餐</t>
    <phoneticPr fontId="3" type="noConversion"/>
  </si>
  <si>
    <t>105.02.01-105.02.04</t>
    <phoneticPr fontId="3" type="noConversion"/>
  </si>
  <si>
    <t>105.01/21-26
105.02/01-04</t>
    <phoneticPr fontId="3" type="noConversion"/>
  </si>
  <si>
    <t>105.01/27-29
105.02.05</t>
    <phoneticPr fontId="3" type="noConversion"/>
  </si>
  <si>
    <t>西林國小</t>
  </si>
  <si>
    <t>杜英傑</t>
  </si>
  <si>
    <t>補救教學課輔</t>
    <phoneticPr fontId="3" type="noConversion"/>
  </si>
  <si>
    <t>見晴國小</t>
  </si>
  <si>
    <t>0928-570375</t>
    <phoneticPr fontId="3" type="noConversion"/>
  </si>
  <si>
    <t>李國華</t>
  </si>
  <si>
    <t>才藝及體能訓練班</t>
    <phoneticPr fontId="3" type="noConversion"/>
  </si>
  <si>
    <t>105.01.29</t>
    <phoneticPr fontId="3" type="noConversion"/>
  </si>
  <si>
    <t>馬遠國小</t>
  </si>
  <si>
    <t>8811371</t>
  </si>
  <si>
    <t>楊修誼</t>
  </si>
  <si>
    <t>紅葉國小</t>
  </si>
  <si>
    <t>呂國良</t>
    <phoneticPr fontId="20" type="noConversion"/>
  </si>
  <si>
    <t>明利國小</t>
  </si>
  <si>
    <t>8751048</t>
  </si>
  <si>
    <t>歐陽君宜</t>
  </si>
  <si>
    <r>
      <t>未申請</t>
    </r>
    <r>
      <rPr>
        <sz val="10"/>
        <color theme="1"/>
        <rFont val="標楷體"/>
        <family val="4"/>
        <charset val="136"/>
      </rPr>
      <t>_低收另有單位補助</t>
    </r>
    <phoneticPr fontId="3" type="noConversion"/>
  </si>
  <si>
    <t>卓溪鄉</t>
  </si>
  <si>
    <t>卓溪國小</t>
  </si>
  <si>
    <t>8883514</t>
  </si>
  <si>
    <t>蔡維庭</t>
  </si>
  <si>
    <t>數位營隊活動_已供餐</t>
    <phoneticPr fontId="3" type="noConversion"/>
  </si>
  <si>
    <t>崙山國小</t>
  </si>
  <si>
    <t>8841350</t>
  </si>
  <si>
    <t>阿度爾.塔那比瑪</t>
    <phoneticPr fontId="20" type="noConversion"/>
  </si>
  <si>
    <t>太平國小</t>
  </si>
  <si>
    <t>8841359</t>
  </si>
  <si>
    <t>李鳳嬌</t>
  </si>
  <si>
    <t>資訊營</t>
    <phoneticPr fontId="3" type="noConversion"/>
  </si>
  <si>
    <t>排球訓練營</t>
    <phoneticPr fontId="3" type="noConversion"/>
  </si>
  <si>
    <t>105.01.21-105.01.31</t>
    <phoneticPr fontId="3" type="noConversion"/>
  </si>
  <si>
    <t>卓清國小</t>
  </si>
  <si>
    <t>管小雲</t>
    <phoneticPr fontId="20" type="noConversion"/>
  </si>
  <si>
    <t>古風國小</t>
  </si>
  <si>
    <t>8846058</t>
  </si>
  <si>
    <t>黃勤涵</t>
    <phoneticPr fontId="3" type="noConversion"/>
  </si>
  <si>
    <t>射箭育樂營</t>
    <phoneticPr fontId="3" type="noConversion"/>
  </si>
  <si>
    <t>3.未到校低收入戶學生_有其他單位補助</t>
    <phoneticPr fontId="3" type="noConversion"/>
  </si>
  <si>
    <t>立山國小</t>
  </si>
  <si>
    <t>翁國能</t>
  </si>
  <si>
    <t>卓樂國小</t>
  </si>
  <si>
    <t>陳月英</t>
  </si>
  <si>
    <t>寒假生活育樂營_已供餐</t>
    <phoneticPr fontId="3" type="noConversion"/>
  </si>
  <si>
    <t>卓楓國小</t>
  </si>
  <si>
    <t>33</t>
  </si>
  <si>
    <t>蔡昇賢</t>
  </si>
  <si>
    <t>寒假學藝活動營</t>
    <phoneticPr fontId="3" type="noConversion"/>
  </si>
  <si>
    <t>105.01.25-105.02.11</t>
    <phoneticPr fontId="3" type="noConversion"/>
  </si>
  <si>
    <t>西富國小</t>
  </si>
  <si>
    <t>8702765</t>
  </si>
  <si>
    <t>彭惠敏</t>
    <phoneticPr fontId="20" type="noConversion"/>
  </si>
  <si>
    <t>亞洲大學紫錐健康營隊</t>
    <phoneticPr fontId="3" type="noConversion"/>
  </si>
  <si>
    <t>大興國小</t>
  </si>
  <si>
    <t>8702987</t>
  </si>
  <si>
    <t>賴惠萍</t>
    <phoneticPr fontId="3" type="noConversion"/>
  </si>
  <si>
    <t>補救教學第一期班</t>
    <phoneticPr fontId="3" type="noConversion"/>
  </si>
  <si>
    <t>中原國小</t>
  </si>
  <si>
    <t>林睿馨</t>
    <phoneticPr fontId="20" type="noConversion"/>
  </si>
  <si>
    <t>寒假書法作文班及科學營</t>
    <phoneticPr fontId="3" type="noConversion"/>
  </si>
  <si>
    <t>寒假棒球營隊</t>
    <phoneticPr fontId="3" type="noConversion"/>
  </si>
  <si>
    <t>西寶國小</t>
  </si>
  <si>
    <t>0910-522772</t>
  </si>
  <si>
    <t>吳磊</t>
  </si>
  <si>
    <t>華大附小</t>
  </si>
  <si>
    <t>8222344</t>
  </si>
  <si>
    <t>林予馨</t>
  </si>
  <si>
    <t>總計</t>
  </si>
  <si>
    <t>金額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</si>
</sst>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7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18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3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b/>
      <sz val="12"/>
      <name val="標楷體"/>
      <family val="4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15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Continuous" vertical="center"/>
    </xf>
    <xf numFmtId="49" fontId="4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distributed" vertical="center"/>
    </xf>
    <xf numFmtId="0" fontId="7" fillId="0" borderId="0" xfId="2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9" fillId="2" borderId="0" xfId="3" applyFont="1" applyFill="1" applyBorder="1" applyAlignment="1">
      <alignment vertical="center"/>
    </xf>
    <xf numFmtId="0" fontId="7" fillId="3" borderId="0" xfId="2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1" fillId="6" borderId="1" xfId="0" applyNumberFormat="1" applyFont="1" applyFill="1" applyBorder="1" applyAlignment="1">
      <alignment vertical="center"/>
    </xf>
    <xf numFmtId="49" fontId="10" fillId="7" borderId="1" xfId="2" applyNumberFormat="1" applyFont="1" applyFill="1" applyBorder="1" applyAlignment="1">
      <alignment horizontal="center" vertical="center" textRotation="255" wrapText="1"/>
    </xf>
    <xf numFmtId="0" fontId="4" fillId="7" borderId="1" xfId="2" applyFont="1" applyFill="1" applyBorder="1" applyAlignment="1">
      <alignment horizontal="left" vertical="center"/>
    </xf>
    <xf numFmtId="0" fontId="12" fillId="7" borderId="1" xfId="2" applyFont="1" applyFill="1" applyBorder="1" applyAlignment="1">
      <alignment horizontal="center" vertical="center" wrapText="1"/>
    </xf>
    <xf numFmtId="0" fontId="13" fillId="7" borderId="1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8" borderId="1" xfId="0" applyFont="1" applyFill="1" applyBorder="1" applyAlignment="1">
      <alignment horizontal="center" vertical="center" shrinkToFit="1"/>
    </xf>
    <xf numFmtId="176" fontId="14" fillId="8" borderId="1" xfId="0" applyNumberFormat="1" applyFont="1" applyFill="1" applyBorder="1" applyAlignment="1">
      <alignment horizontal="right" vertical="center" shrinkToFit="1"/>
    </xf>
    <xf numFmtId="49" fontId="11" fillId="8" borderId="1" xfId="0" applyNumberFormat="1" applyFont="1" applyFill="1" applyBorder="1" applyAlignment="1">
      <alignment horizontal="distributed" vertical="center" justifyLastLine="1" shrinkToFit="1"/>
    </xf>
    <xf numFmtId="0" fontId="16" fillId="8" borderId="1" xfId="4" applyFont="1" applyFill="1" applyBorder="1" applyAlignment="1">
      <alignment horizontal="center" vertical="center"/>
    </xf>
    <xf numFmtId="0" fontId="16" fillId="8" borderId="1" xfId="4" applyFont="1" applyFill="1" applyBorder="1" applyAlignment="1">
      <alignment horizontal="center" vertical="center" shrinkToFit="1"/>
    </xf>
    <xf numFmtId="0" fontId="14" fillId="8" borderId="1" xfId="0" applyFont="1" applyFill="1" applyBorder="1" applyAlignment="1">
      <alignment horizontal="center" vertical="center" shrinkToFit="1"/>
    </xf>
    <xf numFmtId="176" fontId="16" fillId="8" borderId="1" xfId="4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distributed" vertical="center" justifyLastLine="1" shrinkToFit="1"/>
    </xf>
    <xf numFmtId="176" fontId="11" fillId="8" borderId="1" xfId="0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77" fontId="4" fillId="3" borderId="1" xfId="6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10" fillId="0" borderId="1" xfId="5" applyNumberFormat="1" applyFont="1" applyBorder="1" applyAlignment="1" applyProtection="1">
      <alignment horizontal="center" vertical="center" wrapText="1"/>
      <protection locked="0"/>
    </xf>
    <xf numFmtId="49" fontId="6" fillId="6" borderId="1" xfId="0" applyNumberFormat="1" applyFont="1" applyFill="1" applyBorder="1" applyAlignment="1">
      <alignment horizontal="distributed" vertical="center" justifyLastLine="1" shrinkToFit="1"/>
    </xf>
    <xf numFmtId="176" fontId="19" fillId="9" borderId="1" xfId="2" applyNumberFormat="1" applyFont="1" applyFill="1" applyBorder="1" applyAlignment="1">
      <alignment horizontal="right" vertical="center"/>
    </xf>
    <xf numFmtId="177" fontId="4" fillId="3" borderId="1" xfId="6" applyNumberFormat="1" applyFont="1" applyFill="1" applyBorder="1" applyAlignment="1">
      <alignment vertical="center" wrapText="1" shrinkToFit="1"/>
    </xf>
    <xf numFmtId="49" fontId="10" fillId="0" borderId="1" xfId="5" applyNumberFormat="1" applyFont="1" applyBorder="1" applyAlignment="1" applyProtection="1">
      <alignment horizontal="center" vertical="center" wrapText="1"/>
      <protection locked="0"/>
    </xf>
    <xf numFmtId="0" fontId="13" fillId="3" borderId="1" xfId="2" applyFont="1" applyFill="1" applyBorder="1" applyAlignment="1">
      <alignment horizontal="center" vertical="center" wrapText="1"/>
    </xf>
    <xf numFmtId="49" fontId="6" fillId="6" borderId="1" xfId="1" applyNumberFormat="1" applyFont="1" applyFill="1" applyBorder="1" applyAlignment="1">
      <alignment horizontal="distributed" vertical="center"/>
    </xf>
    <xf numFmtId="49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6" borderId="1" xfId="1" applyNumberFormat="1" applyFont="1" applyFill="1" applyBorder="1" applyAlignment="1">
      <alignment horizontal="distributed" vertical="center"/>
    </xf>
    <xf numFmtId="49" fontId="6" fillId="6" borderId="1" xfId="1" applyNumberFormat="1" applyFont="1" applyFill="1" applyBorder="1" applyAlignment="1">
      <alignment horizontal="center" vertical="center"/>
    </xf>
    <xf numFmtId="49" fontId="5" fillId="3" borderId="1" xfId="6" applyNumberFormat="1" applyFont="1" applyFill="1" applyBorder="1" applyAlignment="1">
      <alignment horizontal="center" vertical="center" wrapText="1" shrinkToFit="1"/>
    </xf>
    <xf numFmtId="49" fontId="5" fillId="3" borderId="1" xfId="6" applyNumberFormat="1" applyFont="1" applyFill="1" applyBorder="1" applyAlignment="1">
      <alignment horizontal="left" vertical="center" wrapText="1" shrinkToFit="1"/>
    </xf>
    <xf numFmtId="0" fontId="4" fillId="3" borderId="1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49" fontId="4" fillId="3" borderId="1" xfId="6" applyNumberFormat="1" applyFont="1" applyFill="1" applyBorder="1" applyAlignment="1">
      <alignment vertical="top" wrapText="1" shrinkToFit="1"/>
    </xf>
    <xf numFmtId="49" fontId="5" fillId="3" borderId="1" xfId="6" applyNumberFormat="1" applyFont="1" applyFill="1" applyBorder="1" applyAlignment="1">
      <alignment horizontal="left" vertical="top" wrapText="1" shrinkToFit="1"/>
    </xf>
    <xf numFmtId="0" fontId="4" fillId="5" borderId="1" xfId="0" applyFont="1" applyFill="1" applyBorder="1" applyAlignment="1" applyProtection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left" vertical="center" wrapText="1"/>
    </xf>
    <xf numFmtId="0" fontId="23" fillId="3" borderId="1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177" fontId="8" fillId="3" borderId="1" xfId="6" applyNumberFormat="1" applyFont="1" applyFill="1" applyBorder="1" applyAlignment="1">
      <alignment horizontal="center" vertical="center" shrinkToFit="1"/>
    </xf>
    <xf numFmtId="49" fontId="6" fillId="6" borderId="1" xfId="1" applyNumberFormat="1" applyFont="1" applyFill="1" applyBorder="1" applyAlignment="1">
      <alignment horizontal="center" vertical="center" shrinkToFit="1"/>
    </xf>
    <xf numFmtId="49" fontId="5" fillId="6" borderId="1" xfId="1" applyNumberFormat="1" applyFont="1" applyFill="1" applyBorder="1" applyAlignment="1">
      <alignment horizontal="distributed" vertical="center"/>
    </xf>
    <xf numFmtId="49" fontId="18" fillId="0" borderId="2" xfId="5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6" borderId="2" xfId="1" applyNumberFormat="1" applyFont="1" applyFill="1" applyBorder="1" applyAlignment="1">
      <alignment horizontal="distributed" vertical="center"/>
    </xf>
    <xf numFmtId="0" fontId="19" fillId="4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16" fillId="0" borderId="1" xfId="5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distributed" vertical="center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left"/>
    </xf>
    <xf numFmtId="0" fontId="21" fillId="0" borderId="0" xfId="2" applyFont="1"/>
    <xf numFmtId="176" fontId="19" fillId="9" borderId="1" xfId="2" applyNumberFormat="1" applyFont="1" applyFill="1" applyBorder="1" applyAlignment="1">
      <alignment horizontal="right" vertical="center"/>
    </xf>
    <xf numFmtId="177" fontId="4" fillId="3" borderId="1" xfId="6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49" fontId="17" fillId="0" borderId="1" xfId="5" applyNumberFormat="1" applyFont="1" applyBorder="1" applyAlignment="1" applyProtection="1">
      <alignment horizontal="center" vertical="center" shrinkToFit="1"/>
      <protection locked="0"/>
    </xf>
    <xf numFmtId="49" fontId="18" fillId="0" borderId="1" xfId="5" applyNumberFormat="1" applyFont="1" applyBorder="1" applyAlignment="1" applyProtection="1">
      <alignment horizontal="center" vertical="center" shrinkToFit="1"/>
      <protection locked="0"/>
    </xf>
    <xf numFmtId="49" fontId="4" fillId="0" borderId="1" xfId="5" applyNumberFormat="1" applyFont="1" applyBorder="1" applyAlignment="1" applyProtection="1">
      <alignment horizontal="center" vertical="center" shrinkToFit="1"/>
      <protection locked="0"/>
    </xf>
    <xf numFmtId="49" fontId="6" fillId="6" borderId="1" xfId="1" applyNumberFormat="1" applyFont="1" applyFill="1" applyBorder="1" applyAlignment="1">
      <alignment horizontal="center" vertical="center"/>
    </xf>
    <xf numFmtId="49" fontId="5" fillId="3" borderId="1" xfId="6" applyNumberFormat="1" applyFont="1" applyFill="1" applyBorder="1" applyAlignment="1">
      <alignment horizontal="center" vertical="center" wrapText="1" shrinkToFit="1"/>
    </xf>
    <xf numFmtId="49" fontId="4" fillId="5" borderId="1" xfId="0" applyNumberFormat="1" applyFont="1" applyFill="1" applyBorder="1" applyAlignment="1">
      <alignment horizontal="center" vertical="center"/>
    </xf>
    <xf numFmtId="49" fontId="10" fillId="0" borderId="1" xfId="5" applyNumberFormat="1" applyFont="1" applyBorder="1" applyAlignment="1" applyProtection="1">
      <alignment horizontal="center" vertical="center" wrapText="1"/>
      <protection locked="0"/>
    </xf>
    <xf numFmtId="49" fontId="5" fillId="3" borderId="1" xfId="6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8" fillId="0" borderId="2" xfId="5" applyNumberFormat="1" applyFont="1" applyBorder="1" applyAlignment="1" applyProtection="1">
      <alignment horizontal="center" vertical="center" shrinkToFit="1"/>
      <protection locked="0"/>
    </xf>
    <xf numFmtId="49" fontId="18" fillId="0" borderId="4" xfId="5" applyNumberFormat="1" applyFont="1" applyBorder="1" applyAlignment="1" applyProtection="1">
      <alignment horizontal="center" vertical="center" shrinkToFit="1"/>
      <protection locked="0"/>
    </xf>
    <xf numFmtId="49" fontId="18" fillId="0" borderId="3" xfId="5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6" borderId="2" xfId="1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49" fontId="6" fillId="6" borderId="3" xfId="1" applyNumberFormat="1" applyFont="1" applyFill="1" applyBorder="1" applyAlignment="1">
      <alignment horizontal="center" vertical="center"/>
    </xf>
    <xf numFmtId="176" fontId="19" fillId="9" borderId="2" xfId="2" applyNumberFormat="1" applyFont="1" applyFill="1" applyBorder="1" applyAlignment="1">
      <alignment horizontal="center" vertical="center"/>
    </xf>
    <xf numFmtId="176" fontId="19" fillId="9" borderId="4" xfId="2" applyNumberFormat="1" applyFont="1" applyFill="1" applyBorder="1" applyAlignment="1">
      <alignment horizontal="center" vertical="center"/>
    </xf>
    <xf numFmtId="176" fontId="19" fillId="9" borderId="3" xfId="2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21" fillId="0" borderId="4" xfId="0" applyFont="1" applyBorder="1">
      <alignment vertical="center"/>
    </xf>
    <xf numFmtId="0" fontId="21" fillId="0" borderId="3" xfId="0" applyFont="1" applyBorder="1">
      <alignment vertical="center"/>
    </xf>
    <xf numFmtId="49" fontId="10" fillId="0" borderId="2" xfId="5" applyNumberFormat="1" applyFont="1" applyBorder="1" applyAlignment="1" applyProtection="1">
      <alignment horizontal="center" vertical="center" wrapText="1"/>
      <protection locked="0"/>
    </xf>
    <xf numFmtId="49" fontId="10" fillId="0" borderId="3" xfId="5" applyNumberFormat="1" applyFont="1" applyBorder="1" applyAlignment="1" applyProtection="1">
      <alignment horizontal="center" vertical="center" wrapText="1"/>
      <protection locked="0"/>
    </xf>
    <xf numFmtId="49" fontId="4" fillId="6" borderId="2" xfId="1" applyNumberFormat="1" applyFont="1" applyFill="1" applyBorder="1" applyAlignment="1">
      <alignment horizontal="center" vertical="center"/>
    </xf>
    <xf numFmtId="49" fontId="4" fillId="6" borderId="3" xfId="1" applyNumberFormat="1" applyFont="1" applyFill="1" applyBorder="1" applyAlignment="1">
      <alignment horizontal="center" vertical="center"/>
    </xf>
    <xf numFmtId="49" fontId="10" fillId="0" borderId="4" xfId="5" applyNumberFormat="1" applyFont="1" applyBorder="1" applyAlignment="1" applyProtection="1">
      <alignment horizontal="center" vertical="center" wrapText="1"/>
      <protection locked="0"/>
    </xf>
    <xf numFmtId="49" fontId="4" fillId="3" borderId="2" xfId="6" applyNumberFormat="1" applyFont="1" applyFill="1" applyBorder="1" applyAlignment="1">
      <alignment horizontal="left" vertical="top" wrapText="1" shrinkToFit="1"/>
    </xf>
    <xf numFmtId="49" fontId="4" fillId="3" borderId="4" xfId="6" applyNumberFormat="1" applyFont="1" applyFill="1" applyBorder="1" applyAlignment="1">
      <alignment horizontal="left" vertical="top" wrapText="1" shrinkToFit="1"/>
    </xf>
    <xf numFmtId="49" fontId="4" fillId="3" borderId="3" xfId="6" applyNumberFormat="1" applyFont="1" applyFill="1" applyBorder="1" applyAlignment="1">
      <alignment horizontal="left" vertical="top" wrapText="1" shrinkToFit="1"/>
    </xf>
    <xf numFmtId="176" fontId="24" fillId="9" borderId="1" xfId="2" applyNumberFormat="1" applyFont="1" applyFill="1" applyBorder="1" applyAlignment="1">
      <alignment horizontal="right" vertical="center"/>
    </xf>
    <xf numFmtId="49" fontId="19" fillId="0" borderId="2" xfId="0" applyNumberFormat="1" applyFont="1" applyBorder="1" applyAlignment="1" applyProtection="1">
      <alignment horizontal="center" vertical="center" shrinkToFit="1"/>
      <protection locked="0"/>
    </xf>
    <xf numFmtId="49" fontId="19" fillId="0" borderId="3" xfId="0" applyNumberFormat="1" applyFont="1" applyBorder="1" applyAlignment="1" applyProtection="1">
      <alignment horizontal="center" vertical="center" shrinkToFit="1"/>
      <protection locked="0"/>
    </xf>
    <xf numFmtId="49" fontId="19" fillId="0" borderId="4" xfId="0" applyNumberFormat="1" applyFont="1" applyBorder="1" applyAlignment="1" applyProtection="1">
      <alignment horizontal="center" vertical="center" shrinkToFit="1"/>
      <protection locked="0"/>
    </xf>
  </cellXfs>
  <cellStyles count="14">
    <cellStyle name="一般" xfId="0" builtinId="0"/>
    <cellStyle name="一般 2" xfId="2"/>
    <cellStyle name="一般 3" xfId="7"/>
    <cellStyle name="一般 4" xfId="8"/>
    <cellStyle name="一般_0_103年度村里校運動會核定學校(已收文者)" xfId="4"/>
    <cellStyle name="一般_93學年教育員額編制表-估算" xfId="5"/>
    <cellStyle name="一般_99教育優先區-登記簿" xfId="3"/>
    <cellStyle name="千分位" xfId="1" builtinId="3"/>
    <cellStyle name="千分位 2" xfId="9"/>
    <cellStyle name="千分位 3" xfId="6"/>
    <cellStyle name="千分位[0] 2" xfId="10"/>
    <cellStyle name="千分位[0] 2 2" xfId="11"/>
    <cellStyle name="好_級數表" xfId="12"/>
    <cellStyle name="壞_級數表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W1257"/>
  <sheetViews>
    <sheetView tabSelected="1" view="pageBreakPreview" zoomScale="80" zoomScaleNormal="100" zoomScaleSheetLayoutView="80" workbookViewId="0">
      <pane xSplit="9" ySplit="5" topLeftCell="J273" activePane="bottomRight" state="frozen"/>
      <selection pane="topRight" activeCell="M1" sqref="M1"/>
      <selection pane="bottomLeft" activeCell="A8" sqref="A8"/>
      <selection pane="bottomRight" sqref="A1:XFD1048576"/>
    </sheetView>
  </sheetViews>
  <sheetFormatPr defaultRowHeight="19.5"/>
  <cols>
    <col min="1" max="1" width="3.75" style="84" customWidth="1"/>
    <col min="2" max="2" width="4.5" style="84" customWidth="1"/>
    <col min="3" max="3" width="6.625" style="85" hidden="1" customWidth="1"/>
    <col min="4" max="4" width="6" style="85" hidden="1" customWidth="1"/>
    <col min="5" max="5" width="9.625" style="86" customWidth="1"/>
    <col min="6" max="6" width="9.75" style="86" hidden="1" customWidth="1"/>
    <col min="7" max="7" width="6.625" style="86" hidden="1" customWidth="1"/>
    <col min="8" max="8" width="9.75" style="87" hidden="1" customWidth="1"/>
    <col min="9" max="9" width="2.625" style="88" customWidth="1"/>
    <col min="10" max="10" width="19.75" style="89" customWidth="1"/>
    <col min="11" max="11" width="10.25" style="89" customWidth="1"/>
    <col min="12" max="15" width="4.5" style="90" customWidth="1"/>
    <col min="16" max="16" width="5.25" style="90" customWidth="1"/>
    <col min="17" max="17" width="4.625" style="90" customWidth="1"/>
    <col min="18" max="18" width="6" style="90" customWidth="1"/>
    <col min="19" max="19" width="9.75" style="90" customWidth="1"/>
    <col min="20" max="20" width="11.75" style="88" customWidth="1"/>
    <col min="21" max="21" width="13" style="90" hidden="1" customWidth="1"/>
    <col min="22" max="16384" width="9" style="12"/>
  </cols>
  <sheetData>
    <row r="1" spans="1:23" ht="26.25" customHeight="1">
      <c r="A1" s="1" t="s">
        <v>0</v>
      </c>
      <c r="B1" s="2"/>
      <c r="C1" s="3"/>
      <c r="D1" s="3"/>
      <c r="E1" s="4"/>
      <c r="F1" s="5"/>
      <c r="G1" s="4"/>
      <c r="H1" s="6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9" t="s">
        <v>1</v>
      </c>
      <c r="U1" s="10"/>
      <c r="V1" s="10"/>
      <c r="W1" s="11"/>
    </row>
    <row r="2" spans="1:23" s="24" customFormat="1" ht="44.25" customHeight="1">
      <c r="A2" s="13" t="s">
        <v>2</v>
      </c>
      <c r="B2" s="14" t="s">
        <v>3</v>
      </c>
      <c r="C2" s="15" t="s">
        <v>4</v>
      </c>
      <c r="D2" s="16" t="s">
        <v>5</v>
      </c>
      <c r="E2" s="17" t="s">
        <v>6</v>
      </c>
      <c r="F2" s="17" t="s">
        <v>7</v>
      </c>
      <c r="G2" s="17" t="s">
        <v>8</v>
      </c>
      <c r="H2" s="18" t="s">
        <v>9</v>
      </c>
      <c r="I2" s="19" t="s">
        <v>10</v>
      </c>
      <c r="J2" s="20" t="s">
        <v>11</v>
      </c>
      <c r="K2" s="21" t="s">
        <v>12</v>
      </c>
      <c r="L2" s="21" t="s">
        <v>13</v>
      </c>
      <c r="M2" s="22" t="s">
        <v>14</v>
      </c>
      <c r="N2" s="22" t="s">
        <v>15</v>
      </c>
      <c r="O2" s="22" t="s">
        <v>16</v>
      </c>
      <c r="P2" s="21" t="s">
        <v>17</v>
      </c>
      <c r="Q2" s="21" t="s">
        <v>18</v>
      </c>
      <c r="R2" s="21" t="s">
        <v>19</v>
      </c>
      <c r="S2" s="23" t="s">
        <v>20</v>
      </c>
      <c r="T2" s="23" t="s">
        <v>21</v>
      </c>
      <c r="U2" s="23" t="s">
        <v>22</v>
      </c>
    </row>
    <row r="3" spans="1:23" s="32" customFormat="1" ht="24.95" customHeight="1">
      <c r="A3" s="25"/>
      <c r="B3" s="26">
        <f>COUNTA(E6:E73)-I3</f>
        <v>23</v>
      </c>
      <c r="C3" s="25"/>
      <c r="D3" s="25"/>
      <c r="E3" s="27" t="s">
        <v>23</v>
      </c>
      <c r="F3" s="28" t="s">
        <v>23</v>
      </c>
      <c r="G3" s="28"/>
      <c r="H3" s="29">
        <f>COUNTA(H6:H73)</f>
        <v>23</v>
      </c>
      <c r="I3" s="30">
        <f>COUNTIF(T6:T73,0)</f>
        <v>0</v>
      </c>
      <c r="J3" s="29">
        <f t="shared" ref="J3:K3" si="0">COUNTA(J6:J73)</f>
        <v>68</v>
      </c>
      <c r="K3" s="29">
        <f t="shared" si="0"/>
        <v>68</v>
      </c>
      <c r="L3" s="31">
        <f>SUM(L6:L73)</f>
        <v>908</v>
      </c>
      <c r="M3" s="31">
        <f t="shared" ref="M3:P3" si="1">SUM(M6:M73)</f>
        <v>130</v>
      </c>
      <c r="N3" s="31">
        <f t="shared" si="1"/>
        <v>41</v>
      </c>
      <c r="O3" s="31">
        <f t="shared" si="1"/>
        <v>691</v>
      </c>
      <c r="P3" s="31">
        <f t="shared" si="1"/>
        <v>1770</v>
      </c>
      <c r="Q3" s="31"/>
      <c r="R3" s="31">
        <f>SUM(R6:R73)</f>
        <v>552</v>
      </c>
      <c r="S3" s="31">
        <f>SUM(S6:S73)</f>
        <v>948990</v>
      </c>
      <c r="T3" s="31">
        <f>SUM(T6:T73)</f>
        <v>948990</v>
      </c>
      <c r="U3" s="29">
        <f>COUNTA(U6:U73)</f>
        <v>0</v>
      </c>
    </row>
    <row r="4" spans="1:23" s="32" customFormat="1" ht="24.95" customHeight="1">
      <c r="A4" s="25"/>
      <c r="B4" s="26">
        <f>COUNTA(E74:E277)-I4</f>
        <v>92</v>
      </c>
      <c r="C4" s="25"/>
      <c r="D4" s="25"/>
      <c r="E4" s="27" t="s">
        <v>24</v>
      </c>
      <c r="F4" s="28" t="s">
        <v>24</v>
      </c>
      <c r="G4" s="28"/>
      <c r="H4" s="29">
        <f>COUNTA(H74:H278)</f>
        <v>103</v>
      </c>
      <c r="I4" s="30">
        <f>COUNTIF(T74:T277,0)</f>
        <v>10</v>
      </c>
      <c r="J4" s="29">
        <f>COUNTA(J74:J278)</f>
        <v>205</v>
      </c>
      <c r="K4" s="29">
        <f>COUNTA(K74:K277)</f>
        <v>194</v>
      </c>
      <c r="L4" s="31">
        <f>SUM(L74:L277)</f>
        <v>1442</v>
      </c>
      <c r="M4" s="31">
        <f t="shared" ref="M4:P4" si="2">SUM(M74:M277)</f>
        <v>99</v>
      </c>
      <c r="N4" s="31">
        <f t="shared" si="2"/>
        <v>30</v>
      </c>
      <c r="O4" s="31">
        <f t="shared" si="2"/>
        <v>906</v>
      </c>
      <c r="P4" s="31">
        <f t="shared" si="2"/>
        <v>2477</v>
      </c>
      <c r="Q4" s="31"/>
      <c r="R4" s="31">
        <f>SUM(R74:R277)</f>
        <v>1492</v>
      </c>
      <c r="S4" s="31">
        <f>SUM(S74:S277)</f>
        <v>1189370</v>
      </c>
      <c r="T4" s="31">
        <f>SUM(T74:T277)</f>
        <v>1189370</v>
      </c>
      <c r="U4" s="29">
        <f>COUNTA(U74:U278)</f>
        <v>1</v>
      </c>
    </row>
    <row r="5" spans="1:23" s="34" customFormat="1" ht="24.95" customHeight="1">
      <c r="A5" s="25"/>
      <c r="B5" s="33">
        <f>COUNTA(E6:E277)-I5</f>
        <v>115</v>
      </c>
      <c r="C5" s="25"/>
      <c r="D5" s="25"/>
      <c r="E5" s="27" t="s">
        <v>25</v>
      </c>
      <c r="F5" s="28" t="s">
        <v>25</v>
      </c>
      <c r="G5" s="28"/>
      <c r="H5" s="29">
        <f>COUNTA(H6:H278)</f>
        <v>126</v>
      </c>
      <c r="I5" s="25">
        <f>COUNTIF(T6:T277,0)</f>
        <v>10</v>
      </c>
      <c r="J5" s="29">
        <f>COUNTA(J6:J277)</f>
        <v>272</v>
      </c>
      <c r="K5" s="29">
        <f>COUNTA(K6:K277)</f>
        <v>262</v>
      </c>
      <c r="L5" s="31">
        <f>SUM(L6:L277)</f>
        <v>2350</v>
      </c>
      <c r="M5" s="31">
        <f t="shared" ref="M5:P5" si="3">SUM(M6:M277)</f>
        <v>229</v>
      </c>
      <c r="N5" s="31">
        <f t="shared" si="3"/>
        <v>71</v>
      </c>
      <c r="O5" s="31">
        <f t="shared" si="3"/>
        <v>1597</v>
      </c>
      <c r="P5" s="31">
        <f t="shared" si="3"/>
        <v>4247</v>
      </c>
      <c r="Q5" s="31"/>
      <c r="R5" s="31">
        <f>SUM(R6:R277)</f>
        <v>2044</v>
      </c>
      <c r="S5" s="31">
        <f>SUM(S6:S277)</f>
        <v>2138360</v>
      </c>
      <c r="T5" s="31">
        <f>SUM(T6:T277)</f>
        <v>2138360</v>
      </c>
      <c r="U5" s="31">
        <f t="shared" ref="U5" si="4">SUM(U6:U277)</f>
        <v>0</v>
      </c>
    </row>
    <row r="6" spans="1:23" s="34" customFormat="1" ht="24.95" customHeight="1">
      <c r="A6" s="93">
        <v>1</v>
      </c>
      <c r="B6" s="94">
        <v>310</v>
      </c>
      <c r="C6" s="35">
        <v>154504</v>
      </c>
      <c r="D6" s="13" t="s">
        <v>26</v>
      </c>
      <c r="E6" s="95" t="s">
        <v>27</v>
      </c>
      <c r="F6" s="96" t="s">
        <v>28</v>
      </c>
      <c r="G6" s="100" t="s">
        <v>29</v>
      </c>
      <c r="H6" s="98" t="s">
        <v>30</v>
      </c>
      <c r="I6" s="36">
        <v>1</v>
      </c>
      <c r="J6" s="37" t="s">
        <v>31</v>
      </c>
      <c r="K6" s="38" t="s">
        <v>32</v>
      </c>
      <c r="L6" s="39">
        <v>12</v>
      </c>
      <c r="M6" s="39">
        <v>12</v>
      </c>
      <c r="N6" s="39">
        <v>0</v>
      </c>
      <c r="O6" s="39">
        <v>7</v>
      </c>
      <c r="P6" s="40">
        <f t="shared" ref="P6:P120" si="5">SUM(L6:O6)</f>
        <v>31</v>
      </c>
      <c r="Q6" s="39">
        <v>70</v>
      </c>
      <c r="R6" s="41">
        <v>7</v>
      </c>
      <c r="S6" s="42">
        <f t="shared" ref="S6:S126" si="6">P6*R6*Q6</f>
        <v>15190</v>
      </c>
      <c r="T6" s="91">
        <f>SUM(S6:S8)</f>
        <v>60830</v>
      </c>
      <c r="U6" s="92"/>
    </row>
    <row r="7" spans="1:23" s="34" customFormat="1" ht="24.95" customHeight="1">
      <c r="A7" s="93"/>
      <c r="B7" s="94"/>
      <c r="C7" s="35"/>
      <c r="D7" s="13"/>
      <c r="E7" s="95"/>
      <c r="F7" s="96"/>
      <c r="G7" s="100"/>
      <c r="H7" s="98"/>
      <c r="I7" s="36">
        <v>2</v>
      </c>
      <c r="J7" s="37" t="s">
        <v>33</v>
      </c>
      <c r="K7" s="38" t="s">
        <v>32</v>
      </c>
      <c r="L7" s="39">
        <v>20</v>
      </c>
      <c r="M7" s="39">
        <v>4</v>
      </c>
      <c r="N7" s="39">
        <v>0</v>
      </c>
      <c r="O7" s="39">
        <v>4</v>
      </c>
      <c r="P7" s="40">
        <f t="shared" si="5"/>
        <v>28</v>
      </c>
      <c r="Q7" s="39">
        <v>70</v>
      </c>
      <c r="R7" s="41">
        <v>7</v>
      </c>
      <c r="S7" s="42">
        <f t="shared" si="6"/>
        <v>13720</v>
      </c>
      <c r="T7" s="91"/>
      <c r="U7" s="92"/>
    </row>
    <row r="8" spans="1:23" s="34" customFormat="1" ht="32.1" customHeight="1">
      <c r="A8" s="93"/>
      <c r="B8" s="94"/>
      <c r="C8" s="35"/>
      <c r="D8" s="13"/>
      <c r="E8" s="95"/>
      <c r="F8" s="96"/>
      <c r="G8" s="100"/>
      <c r="H8" s="98"/>
      <c r="I8" s="36">
        <v>3</v>
      </c>
      <c r="J8" s="37" t="s">
        <v>34</v>
      </c>
      <c r="K8" s="38" t="s">
        <v>35</v>
      </c>
      <c r="L8" s="39">
        <v>38</v>
      </c>
      <c r="M8" s="39"/>
      <c r="N8" s="39"/>
      <c r="O8" s="39"/>
      <c r="P8" s="40">
        <f t="shared" si="5"/>
        <v>38</v>
      </c>
      <c r="Q8" s="39">
        <v>70</v>
      </c>
      <c r="R8" s="41">
        <v>12</v>
      </c>
      <c r="S8" s="42">
        <f t="shared" si="6"/>
        <v>31920</v>
      </c>
      <c r="T8" s="91"/>
      <c r="U8" s="92"/>
    </row>
    <row r="9" spans="1:23" ht="32.1" customHeight="1">
      <c r="A9" s="43">
        <v>2</v>
      </c>
      <c r="B9" s="44">
        <v>311</v>
      </c>
      <c r="C9" s="35">
        <v>154505</v>
      </c>
      <c r="D9" s="13" t="s">
        <v>26</v>
      </c>
      <c r="E9" s="45" t="s">
        <v>36</v>
      </c>
      <c r="F9" s="46" t="s">
        <v>37</v>
      </c>
      <c r="G9" s="47" t="s">
        <v>38</v>
      </c>
      <c r="H9" s="48" t="s">
        <v>39</v>
      </c>
      <c r="I9" s="36">
        <v>3</v>
      </c>
      <c r="J9" s="37" t="s">
        <v>34</v>
      </c>
      <c r="K9" s="38" t="s">
        <v>40</v>
      </c>
      <c r="L9" s="39">
        <v>37</v>
      </c>
      <c r="M9" s="39"/>
      <c r="N9" s="39"/>
      <c r="O9" s="39"/>
      <c r="P9" s="40">
        <f t="shared" si="5"/>
        <v>37</v>
      </c>
      <c r="Q9" s="39">
        <v>70</v>
      </c>
      <c r="R9" s="39">
        <v>12</v>
      </c>
      <c r="S9" s="42">
        <f t="shared" si="6"/>
        <v>31080</v>
      </c>
      <c r="T9" s="49">
        <f>S9</f>
        <v>31080</v>
      </c>
      <c r="U9" s="50"/>
    </row>
    <row r="10" spans="1:23" ht="24.95" customHeight="1">
      <c r="A10" s="93">
        <v>3</v>
      </c>
      <c r="B10" s="94">
        <v>312</v>
      </c>
      <c r="C10" s="35">
        <v>154506</v>
      </c>
      <c r="D10" s="13" t="s">
        <v>26</v>
      </c>
      <c r="E10" s="95" t="s">
        <v>41</v>
      </c>
      <c r="F10" s="96" t="s">
        <v>42</v>
      </c>
      <c r="G10" s="97" t="s">
        <v>43</v>
      </c>
      <c r="H10" s="98" t="s">
        <v>44</v>
      </c>
      <c r="I10" s="36">
        <v>1</v>
      </c>
      <c r="J10" s="37" t="s">
        <v>31</v>
      </c>
      <c r="K10" s="38" t="s">
        <v>45</v>
      </c>
      <c r="L10" s="39">
        <v>18</v>
      </c>
      <c r="M10" s="39">
        <v>6</v>
      </c>
      <c r="N10" s="39">
        <v>1</v>
      </c>
      <c r="O10" s="39">
        <v>10</v>
      </c>
      <c r="P10" s="40">
        <f t="shared" si="5"/>
        <v>35</v>
      </c>
      <c r="Q10" s="39">
        <v>70</v>
      </c>
      <c r="R10" s="39">
        <v>5</v>
      </c>
      <c r="S10" s="42">
        <f t="shared" si="6"/>
        <v>12250</v>
      </c>
      <c r="T10" s="91">
        <f>SUM(S10:S12)</f>
        <v>46270</v>
      </c>
      <c r="U10" s="99"/>
    </row>
    <row r="11" spans="1:23" ht="32.1" customHeight="1">
      <c r="A11" s="93"/>
      <c r="B11" s="94"/>
      <c r="C11" s="35"/>
      <c r="D11" s="13"/>
      <c r="E11" s="95"/>
      <c r="F11" s="96"/>
      <c r="G11" s="97"/>
      <c r="H11" s="98"/>
      <c r="I11" s="36">
        <v>3</v>
      </c>
      <c r="J11" s="37" t="s">
        <v>34</v>
      </c>
      <c r="K11" s="38" t="s">
        <v>46</v>
      </c>
      <c r="L11" s="39">
        <v>18</v>
      </c>
      <c r="M11" s="39"/>
      <c r="N11" s="39"/>
      <c r="O11" s="39"/>
      <c r="P11" s="40">
        <f t="shared" si="5"/>
        <v>18</v>
      </c>
      <c r="Q11" s="39">
        <v>70</v>
      </c>
      <c r="R11" s="39">
        <v>7</v>
      </c>
      <c r="S11" s="42">
        <f t="shared" si="6"/>
        <v>8820</v>
      </c>
      <c r="T11" s="91"/>
      <c r="U11" s="99"/>
    </row>
    <row r="12" spans="1:23" ht="32.1" customHeight="1">
      <c r="A12" s="93"/>
      <c r="B12" s="94"/>
      <c r="C12" s="35"/>
      <c r="D12" s="13"/>
      <c r="E12" s="95"/>
      <c r="F12" s="96"/>
      <c r="G12" s="97"/>
      <c r="H12" s="98"/>
      <c r="I12" s="36">
        <v>3</v>
      </c>
      <c r="J12" s="37" t="s">
        <v>34</v>
      </c>
      <c r="K12" s="38" t="s">
        <v>40</v>
      </c>
      <c r="L12" s="39">
        <v>30</v>
      </c>
      <c r="M12" s="39"/>
      <c r="N12" s="39"/>
      <c r="O12" s="39"/>
      <c r="P12" s="40">
        <f t="shared" si="5"/>
        <v>30</v>
      </c>
      <c r="Q12" s="39">
        <v>70</v>
      </c>
      <c r="R12" s="39">
        <v>12</v>
      </c>
      <c r="S12" s="42">
        <f t="shared" si="6"/>
        <v>25200</v>
      </c>
      <c r="T12" s="91"/>
      <c r="U12" s="99"/>
    </row>
    <row r="13" spans="1:23" ht="24.95" customHeight="1">
      <c r="A13" s="93">
        <v>4</v>
      </c>
      <c r="B13" s="94">
        <v>313</v>
      </c>
      <c r="C13" s="35">
        <v>154522</v>
      </c>
      <c r="D13" s="13" t="s">
        <v>26</v>
      </c>
      <c r="E13" s="95" t="s">
        <v>47</v>
      </c>
      <c r="F13" s="96" t="s">
        <v>48</v>
      </c>
      <c r="G13" s="101" t="s">
        <v>49</v>
      </c>
      <c r="H13" s="98" t="s">
        <v>50</v>
      </c>
      <c r="I13" s="36">
        <v>1</v>
      </c>
      <c r="J13" s="37" t="s">
        <v>31</v>
      </c>
      <c r="K13" s="38" t="s">
        <v>51</v>
      </c>
      <c r="L13" s="39"/>
      <c r="M13" s="39">
        <v>1</v>
      </c>
      <c r="N13" s="39"/>
      <c r="O13" s="39">
        <v>2</v>
      </c>
      <c r="P13" s="40">
        <f t="shared" si="5"/>
        <v>3</v>
      </c>
      <c r="Q13" s="39">
        <v>70</v>
      </c>
      <c r="R13" s="39">
        <v>5</v>
      </c>
      <c r="S13" s="42">
        <f t="shared" si="6"/>
        <v>1050</v>
      </c>
      <c r="T13" s="91">
        <f>SUM(S13:S14)</f>
        <v>18690</v>
      </c>
      <c r="U13" s="99"/>
    </row>
    <row r="14" spans="1:23" ht="32.1" customHeight="1">
      <c r="A14" s="93"/>
      <c r="B14" s="94"/>
      <c r="C14" s="35"/>
      <c r="D14" s="13"/>
      <c r="E14" s="95"/>
      <c r="F14" s="96"/>
      <c r="G14" s="101"/>
      <c r="H14" s="98"/>
      <c r="I14" s="36">
        <v>3</v>
      </c>
      <c r="J14" s="38" t="s">
        <v>52</v>
      </c>
      <c r="K14" s="38" t="s">
        <v>46</v>
      </c>
      <c r="L14" s="39">
        <v>21</v>
      </c>
      <c r="M14" s="39"/>
      <c r="N14" s="39"/>
      <c r="O14" s="39"/>
      <c r="P14" s="40">
        <f t="shared" si="5"/>
        <v>21</v>
      </c>
      <c r="Q14" s="39">
        <v>70</v>
      </c>
      <c r="R14" s="39">
        <v>12</v>
      </c>
      <c r="S14" s="42">
        <f t="shared" si="6"/>
        <v>17640</v>
      </c>
      <c r="T14" s="91"/>
      <c r="U14" s="99"/>
    </row>
    <row r="15" spans="1:23" ht="24.95" customHeight="1">
      <c r="A15" s="93">
        <v>5</v>
      </c>
      <c r="B15" s="94">
        <v>315</v>
      </c>
      <c r="C15" s="35">
        <v>154507</v>
      </c>
      <c r="D15" s="13" t="s">
        <v>53</v>
      </c>
      <c r="E15" s="95" t="s">
        <v>54</v>
      </c>
      <c r="F15" s="96" t="s">
        <v>55</v>
      </c>
      <c r="G15" s="96" t="s">
        <v>56</v>
      </c>
      <c r="H15" s="98" t="s">
        <v>57</v>
      </c>
      <c r="I15" s="36">
        <v>1</v>
      </c>
      <c r="J15" s="37" t="s">
        <v>31</v>
      </c>
      <c r="K15" s="38" t="s">
        <v>51</v>
      </c>
      <c r="L15" s="41">
        <v>9</v>
      </c>
      <c r="M15" s="39">
        <v>2</v>
      </c>
      <c r="N15" s="39">
        <v>0</v>
      </c>
      <c r="O15" s="39">
        <v>44</v>
      </c>
      <c r="P15" s="40">
        <f t="shared" si="5"/>
        <v>55</v>
      </c>
      <c r="Q15" s="39">
        <v>70</v>
      </c>
      <c r="R15" s="41">
        <v>5</v>
      </c>
      <c r="S15" s="42">
        <f t="shared" si="6"/>
        <v>19250</v>
      </c>
      <c r="T15" s="91">
        <f>SUM(S15:S20)</f>
        <v>83440</v>
      </c>
      <c r="U15" s="99"/>
    </row>
    <row r="16" spans="1:23" ht="24.95" customHeight="1">
      <c r="A16" s="93"/>
      <c r="B16" s="94"/>
      <c r="C16" s="35"/>
      <c r="D16" s="13"/>
      <c r="E16" s="95"/>
      <c r="F16" s="96"/>
      <c r="G16" s="96"/>
      <c r="H16" s="98"/>
      <c r="I16" s="36">
        <v>2</v>
      </c>
      <c r="J16" s="37" t="s">
        <v>33</v>
      </c>
      <c r="K16" s="38" t="s">
        <v>58</v>
      </c>
      <c r="L16" s="41">
        <v>1</v>
      </c>
      <c r="M16" s="39">
        <v>0</v>
      </c>
      <c r="N16" s="39">
        <v>0</v>
      </c>
      <c r="O16" s="39">
        <v>25</v>
      </c>
      <c r="P16" s="40">
        <f t="shared" si="5"/>
        <v>26</v>
      </c>
      <c r="Q16" s="39">
        <v>70</v>
      </c>
      <c r="R16" s="41">
        <v>10</v>
      </c>
      <c r="S16" s="42">
        <f t="shared" si="6"/>
        <v>18200</v>
      </c>
      <c r="T16" s="91"/>
      <c r="U16" s="99"/>
    </row>
    <row r="17" spans="1:21" ht="24.95" customHeight="1">
      <c r="A17" s="93"/>
      <c r="B17" s="94"/>
      <c r="C17" s="35"/>
      <c r="D17" s="13"/>
      <c r="E17" s="95"/>
      <c r="F17" s="96"/>
      <c r="G17" s="96"/>
      <c r="H17" s="98"/>
      <c r="I17" s="36">
        <v>2</v>
      </c>
      <c r="J17" s="37" t="s">
        <v>59</v>
      </c>
      <c r="K17" s="38" t="s">
        <v>51</v>
      </c>
      <c r="L17" s="41">
        <v>1</v>
      </c>
      <c r="M17" s="39">
        <v>1</v>
      </c>
      <c r="N17" s="39">
        <v>0</v>
      </c>
      <c r="O17" s="39">
        <v>42</v>
      </c>
      <c r="P17" s="40">
        <f t="shared" si="5"/>
        <v>44</v>
      </c>
      <c r="Q17" s="39">
        <v>70</v>
      </c>
      <c r="R17" s="41">
        <v>5</v>
      </c>
      <c r="S17" s="42">
        <f t="shared" si="6"/>
        <v>15400</v>
      </c>
      <c r="T17" s="91"/>
      <c r="U17" s="99"/>
    </row>
    <row r="18" spans="1:21" ht="32.1" customHeight="1">
      <c r="A18" s="93"/>
      <c r="B18" s="94"/>
      <c r="C18" s="35"/>
      <c r="D18" s="13"/>
      <c r="E18" s="95"/>
      <c r="F18" s="96"/>
      <c r="G18" s="96"/>
      <c r="H18" s="98"/>
      <c r="I18" s="36">
        <v>3</v>
      </c>
      <c r="J18" s="38" t="s">
        <v>52</v>
      </c>
      <c r="K18" s="38" t="s">
        <v>40</v>
      </c>
      <c r="L18" s="41">
        <v>31</v>
      </c>
      <c r="M18" s="39"/>
      <c r="N18" s="39"/>
      <c r="O18" s="39"/>
      <c r="P18" s="40">
        <f t="shared" si="5"/>
        <v>31</v>
      </c>
      <c r="Q18" s="39">
        <v>70</v>
      </c>
      <c r="R18" s="41">
        <v>12</v>
      </c>
      <c r="S18" s="42">
        <f t="shared" si="6"/>
        <v>26040</v>
      </c>
      <c r="T18" s="91"/>
      <c r="U18" s="99"/>
    </row>
    <row r="19" spans="1:21" ht="32.1" customHeight="1">
      <c r="A19" s="93"/>
      <c r="B19" s="94"/>
      <c r="C19" s="35"/>
      <c r="D19" s="13"/>
      <c r="E19" s="95"/>
      <c r="F19" s="96"/>
      <c r="G19" s="96"/>
      <c r="H19" s="98"/>
      <c r="I19" s="36">
        <v>3</v>
      </c>
      <c r="J19" s="38" t="s">
        <v>52</v>
      </c>
      <c r="K19" s="38" t="s">
        <v>60</v>
      </c>
      <c r="L19" s="41">
        <v>9</v>
      </c>
      <c r="M19" s="39"/>
      <c r="N19" s="39"/>
      <c r="O19" s="39"/>
      <c r="P19" s="40">
        <f t="shared" si="5"/>
        <v>9</v>
      </c>
      <c r="Q19" s="39">
        <v>70</v>
      </c>
      <c r="R19" s="41">
        <v>7</v>
      </c>
      <c r="S19" s="42">
        <f t="shared" si="6"/>
        <v>4410</v>
      </c>
      <c r="T19" s="91"/>
      <c r="U19" s="99"/>
    </row>
    <row r="20" spans="1:21" ht="32.1" customHeight="1">
      <c r="A20" s="93"/>
      <c r="B20" s="94"/>
      <c r="C20" s="35"/>
      <c r="D20" s="13"/>
      <c r="E20" s="95"/>
      <c r="F20" s="96"/>
      <c r="G20" s="96"/>
      <c r="H20" s="98"/>
      <c r="I20" s="36">
        <v>3</v>
      </c>
      <c r="J20" s="38" t="s">
        <v>52</v>
      </c>
      <c r="K20" s="38" t="s">
        <v>61</v>
      </c>
      <c r="L20" s="41">
        <v>1</v>
      </c>
      <c r="M20" s="39"/>
      <c r="N20" s="39"/>
      <c r="O20" s="39"/>
      <c r="P20" s="40">
        <f t="shared" si="5"/>
        <v>1</v>
      </c>
      <c r="Q20" s="39">
        <v>70</v>
      </c>
      <c r="R20" s="41">
        <v>2</v>
      </c>
      <c r="S20" s="42">
        <f t="shared" si="6"/>
        <v>140</v>
      </c>
      <c r="T20" s="91"/>
      <c r="U20" s="99"/>
    </row>
    <row r="21" spans="1:21" ht="24.95" customHeight="1">
      <c r="A21" s="93">
        <v>6</v>
      </c>
      <c r="B21" s="94">
        <v>316</v>
      </c>
      <c r="C21" s="35">
        <v>154508</v>
      </c>
      <c r="D21" s="13" t="s">
        <v>62</v>
      </c>
      <c r="E21" s="95" t="s">
        <v>63</v>
      </c>
      <c r="F21" s="96" t="s">
        <v>64</v>
      </c>
      <c r="G21" s="97" t="s">
        <v>64</v>
      </c>
      <c r="H21" s="98" t="s">
        <v>65</v>
      </c>
      <c r="I21" s="36">
        <v>1</v>
      </c>
      <c r="J21" s="37" t="s">
        <v>31</v>
      </c>
      <c r="K21" s="38" t="s">
        <v>32</v>
      </c>
      <c r="L21" s="41"/>
      <c r="M21" s="39">
        <v>3</v>
      </c>
      <c r="N21" s="39"/>
      <c r="O21" s="39">
        <v>8</v>
      </c>
      <c r="P21" s="40">
        <f t="shared" si="5"/>
        <v>11</v>
      </c>
      <c r="Q21" s="39">
        <v>70</v>
      </c>
      <c r="R21" s="41">
        <v>7</v>
      </c>
      <c r="S21" s="42">
        <f t="shared" si="6"/>
        <v>5390</v>
      </c>
      <c r="T21" s="91">
        <f>SUM(S21:S23)</f>
        <v>70910</v>
      </c>
      <c r="U21" s="99"/>
    </row>
    <row r="22" spans="1:21" ht="24.95" customHeight="1">
      <c r="A22" s="93"/>
      <c r="B22" s="94"/>
      <c r="C22" s="35"/>
      <c r="D22" s="13"/>
      <c r="E22" s="95"/>
      <c r="F22" s="96"/>
      <c r="G22" s="97"/>
      <c r="H22" s="98"/>
      <c r="I22" s="36">
        <v>2</v>
      </c>
      <c r="J22" s="37" t="s">
        <v>66</v>
      </c>
      <c r="K22" s="38" t="s">
        <v>40</v>
      </c>
      <c r="L22" s="41"/>
      <c r="M22" s="39">
        <v>2</v>
      </c>
      <c r="N22" s="39"/>
      <c r="O22" s="39">
        <v>14</v>
      </c>
      <c r="P22" s="40">
        <f t="shared" si="5"/>
        <v>16</v>
      </c>
      <c r="Q22" s="39">
        <v>70</v>
      </c>
      <c r="R22" s="41">
        <v>12</v>
      </c>
      <c r="S22" s="42">
        <f t="shared" si="6"/>
        <v>13440</v>
      </c>
      <c r="T22" s="91"/>
      <c r="U22" s="99"/>
    </row>
    <row r="23" spans="1:21" ht="32.1" customHeight="1">
      <c r="A23" s="93"/>
      <c r="B23" s="94"/>
      <c r="C23" s="35"/>
      <c r="D23" s="13"/>
      <c r="E23" s="95"/>
      <c r="F23" s="96"/>
      <c r="G23" s="97"/>
      <c r="H23" s="98"/>
      <c r="I23" s="52">
        <v>3</v>
      </c>
      <c r="J23" s="38" t="s">
        <v>52</v>
      </c>
      <c r="K23" s="38" t="s">
        <v>40</v>
      </c>
      <c r="L23" s="41">
        <v>62</v>
      </c>
      <c r="M23" s="39"/>
      <c r="N23" s="39"/>
      <c r="O23" s="39"/>
      <c r="P23" s="40">
        <f t="shared" si="5"/>
        <v>62</v>
      </c>
      <c r="Q23" s="39">
        <v>70</v>
      </c>
      <c r="R23" s="41">
        <v>12</v>
      </c>
      <c r="S23" s="42">
        <f t="shared" si="6"/>
        <v>52080</v>
      </c>
      <c r="T23" s="91"/>
      <c r="U23" s="99"/>
    </row>
    <row r="24" spans="1:21" ht="24.95" customHeight="1">
      <c r="A24" s="93">
        <v>7</v>
      </c>
      <c r="B24" s="94">
        <v>317</v>
      </c>
      <c r="C24" s="35">
        <v>154510</v>
      </c>
      <c r="D24" s="13" t="s">
        <v>67</v>
      </c>
      <c r="E24" s="95" t="s">
        <v>68</v>
      </c>
      <c r="F24" s="96" t="s">
        <v>69</v>
      </c>
      <c r="G24" s="96" t="s">
        <v>70</v>
      </c>
      <c r="H24" s="98" t="s">
        <v>71</v>
      </c>
      <c r="I24" s="36">
        <v>1</v>
      </c>
      <c r="J24" s="37" t="s">
        <v>31</v>
      </c>
      <c r="K24" s="38" t="s">
        <v>51</v>
      </c>
      <c r="L24" s="41">
        <v>8</v>
      </c>
      <c r="M24" s="39">
        <v>6</v>
      </c>
      <c r="N24" s="39">
        <v>0</v>
      </c>
      <c r="O24" s="39">
        <v>7</v>
      </c>
      <c r="P24" s="40">
        <f t="shared" si="5"/>
        <v>21</v>
      </c>
      <c r="Q24" s="39">
        <v>70</v>
      </c>
      <c r="R24" s="41">
        <v>5</v>
      </c>
      <c r="S24" s="42">
        <f t="shared" si="6"/>
        <v>7350</v>
      </c>
      <c r="T24" s="91">
        <f>SUM(S24:S26)</f>
        <v>24570</v>
      </c>
      <c r="U24" s="99"/>
    </row>
    <row r="25" spans="1:21" ht="24.95" customHeight="1">
      <c r="A25" s="93"/>
      <c r="B25" s="94"/>
      <c r="C25" s="35"/>
      <c r="D25" s="13"/>
      <c r="E25" s="95"/>
      <c r="F25" s="96"/>
      <c r="G25" s="96"/>
      <c r="H25" s="98"/>
      <c r="I25" s="36">
        <v>2</v>
      </c>
      <c r="J25" s="37" t="s">
        <v>72</v>
      </c>
      <c r="K25" s="38" t="s">
        <v>73</v>
      </c>
      <c r="L25" s="41">
        <v>0</v>
      </c>
      <c r="M25" s="39">
        <v>3</v>
      </c>
      <c r="N25" s="39">
        <v>0</v>
      </c>
      <c r="O25" s="39">
        <v>3</v>
      </c>
      <c r="P25" s="40">
        <f t="shared" si="5"/>
        <v>6</v>
      </c>
      <c r="Q25" s="39">
        <v>70</v>
      </c>
      <c r="R25" s="41">
        <v>5</v>
      </c>
      <c r="S25" s="42">
        <f t="shared" si="6"/>
        <v>2100</v>
      </c>
      <c r="T25" s="91"/>
      <c r="U25" s="99"/>
    </row>
    <row r="26" spans="1:21" ht="32.1" customHeight="1">
      <c r="A26" s="93"/>
      <c r="B26" s="94"/>
      <c r="C26" s="35"/>
      <c r="D26" s="13"/>
      <c r="E26" s="95"/>
      <c r="F26" s="96"/>
      <c r="G26" s="96"/>
      <c r="H26" s="98"/>
      <c r="I26" s="52">
        <v>3</v>
      </c>
      <c r="J26" s="38" t="s">
        <v>52</v>
      </c>
      <c r="K26" s="38" t="s">
        <v>40</v>
      </c>
      <c r="L26" s="41">
        <v>18</v>
      </c>
      <c r="M26" s="39"/>
      <c r="N26" s="39"/>
      <c r="O26" s="39"/>
      <c r="P26" s="40">
        <f t="shared" si="5"/>
        <v>18</v>
      </c>
      <c r="Q26" s="39">
        <v>70</v>
      </c>
      <c r="R26" s="41">
        <v>12</v>
      </c>
      <c r="S26" s="42">
        <f t="shared" si="6"/>
        <v>15120</v>
      </c>
      <c r="T26" s="91"/>
      <c r="U26" s="99"/>
    </row>
    <row r="27" spans="1:21" ht="24.95" customHeight="1">
      <c r="A27" s="93">
        <v>8</v>
      </c>
      <c r="B27" s="94">
        <v>318</v>
      </c>
      <c r="C27" s="35">
        <v>154523</v>
      </c>
      <c r="D27" s="13" t="s">
        <v>67</v>
      </c>
      <c r="E27" s="95" t="s">
        <v>74</v>
      </c>
      <c r="F27" s="96" t="s">
        <v>75</v>
      </c>
      <c r="G27" s="97"/>
      <c r="H27" s="98" t="s">
        <v>76</v>
      </c>
      <c r="I27" s="36">
        <v>1</v>
      </c>
      <c r="J27" s="37" t="s">
        <v>31</v>
      </c>
      <c r="K27" s="38" t="s">
        <v>51</v>
      </c>
      <c r="L27" s="41">
        <v>0</v>
      </c>
      <c r="M27" s="39">
        <v>10</v>
      </c>
      <c r="N27" s="39">
        <v>1</v>
      </c>
      <c r="O27" s="39">
        <v>64</v>
      </c>
      <c r="P27" s="40">
        <f>SUM(L27:O27)</f>
        <v>75</v>
      </c>
      <c r="Q27" s="39">
        <v>70</v>
      </c>
      <c r="R27" s="41">
        <v>5</v>
      </c>
      <c r="S27" s="42">
        <f>P27*R27*Q27</f>
        <v>26250</v>
      </c>
      <c r="T27" s="91">
        <f>SUM(S27:S28)</f>
        <v>42210</v>
      </c>
      <c r="U27" s="99"/>
    </row>
    <row r="28" spans="1:21" ht="32.1" customHeight="1">
      <c r="A28" s="93"/>
      <c r="B28" s="94"/>
      <c r="C28" s="35"/>
      <c r="D28" s="13"/>
      <c r="E28" s="95"/>
      <c r="F28" s="96"/>
      <c r="G28" s="97"/>
      <c r="H28" s="98"/>
      <c r="I28" s="52">
        <v>3</v>
      </c>
      <c r="J28" s="38" t="s">
        <v>52</v>
      </c>
      <c r="K28" s="38" t="s">
        <v>40</v>
      </c>
      <c r="L28" s="41">
        <v>19</v>
      </c>
      <c r="M28" s="39"/>
      <c r="N28" s="39"/>
      <c r="O28" s="39"/>
      <c r="P28" s="40">
        <f>SUM(L28:O28)</f>
        <v>19</v>
      </c>
      <c r="Q28" s="39">
        <v>70</v>
      </c>
      <c r="R28" s="41">
        <v>12</v>
      </c>
      <c r="S28" s="42">
        <f>P28*R28*Q28</f>
        <v>15960</v>
      </c>
      <c r="T28" s="91"/>
      <c r="U28" s="99"/>
    </row>
    <row r="29" spans="1:21" ht="32.1" customHeight="1">
      <c r="A29" s="93">
        <v>9</v>
      </c>
      <c r="B29" s="94">
        <v>320</v>
      </c>
      <c r="C29" s="35">
        <v>154509</v>
      </c>
      <c r="D29" s="13" t="s">
        <v>67</v>
      </c>
      <c r="E29" s="95" t="s">
        <v>77</v>
      </c>
      <c r="F29" s="96">
        <v>8523136</v>
      </c>
      <c r="G29" s="96" t="s">
        <v>78</v>
      </c>
      <c r="H29" s="98" t="s">
        <v>79</v>
      </c>
      <c r="I29" s="36">
        <v>1</v>
      </c>
      <c r="J29" s="37" t="s">
        <v>31</v>
      </c>
      <c r="K29" s="38" t="s">
        <v>51</v>
      </c>
      <c r="L29" s="41">
        <v>62</v>
      </c>
      <c r="M29" s="39">
        <v>11</v>
      </c>
      <c r="N29" s="39">
        <v>3</v>
      </c>
      <c r="O29" s="39">
        <v>32</v>
      </c>
      <c r="P29" s="40">
        <f>SUM(L29:O29)</f>
        <v>108</v>
      </c>
      <c r="Q29" s="39">
        <v>70</v>
      </c>
      <c r="R29" s="41">
        <v>5</v>
      </c>
      <c r="S29" s="42">
        <f>P29*R29*Q29</f>
        <v>37800</v>
      </c>
      <c r="T29" s="91">
        <f>SUM(S29:S30)</f>
        <v>68180</v>
      </c>
      <c r="U29" s="99"/>
    </row>
    <row r="30" spans="1:21" ht="32.1" customHeight="1">
      <c r="A30" s="93"/>
      <c r="B30" s="94"/>
      <c r="C30" s="35"/>
      <c r="D30" s="13"/>
      <c r="E30" s="95"/>
      <c r="F30" s="96"/>
      <c r="G30" s="96"/>
      <c r="H30" s="98"/>
      <c r="I30" s="52">
        <v>3</v>
      </c>
      <c r="J30" s="38" t="s">
        <v>52</v>
      </c>
      <c r="K30" s="38" t="s">
        <v>60</v>
      </c>
      <c r="L30" s="41">
        <v>62</v>
      </c>
      <c r="M30" s="39"/>
      <c r="N30" s="39"/>
      <c r="O30" s="39"/>
      <c r="P30" s="40">
        <f>SUM(L30:O30)</f>
        <v>62</v>
      </c>
      <c r="Q30" s="39">
        <v>70</v>
      </c>
      <c r="R30" s="41">
        <v>7</v>
      </c>
      <c r="S30" s="42">
        <f>P30*R30*Q30</f>
        <v>30380</v>
      </c>
      <c r="T30" s="91"/>
      <c r="U30" s="99"/>
    </row>
    <row r="31" spans="1:21" ht="32.1" customHeight="1">
      <c r="A31" s="43">
        <v>10</v>
      </c>
      <c r="B31" s="44">
        <v>321</v>
      </c>
      <c r="C31" s="35">
        <v>154512</v>
      </c>
      <c r="D31" s="13" t="s">
        <v>80</v>
      </c>
      <c r="E31" s="45" t="s">
        <v>81</v>
      </c>
      <c r="F31" s="46" t="s">
        <v>82</v>
      </c>
      <c r="G31" s="46" t="s">
        <v>83</v>
      </c>
      <c r="H31" s="53" t="s">
        <v>84</v>
      </c>
      <c r="I31" s="52">
        <v>3</v>
      </c>
      <c r="J31" s="38" t="s">
        <v>52</v>
      </c>
      <c r="K31" s="38" t="s">
        <v>60</v>
      </c>
      <c r="L31" s="41">
        <v>2</v>
      </c>
      <c r="M31" s="39"/>
      <c r="N31" s="39"/>
      <c r="O31" s="39"/>
      <c r="P31" s="40">
        <f t="shared" si="5"/>
        <v>2</v>
      </c>
      <c r="Q31" s="39">
        <v>70</v>
      </c>
      <c r="R31" s="39">
        <v>12</v>
      </c>
      <c r="S31" s="42">
        <f t="shared" si="6"/>
        <v>1680</v>
      </c>
      <c r="T31" s="49">
        <f t="shared" ref="T31:T132" si="7">S31</f>
        <v>1680</v>
      </c>
      <c r="U31" s="50"/>
    </row>
    <row r="32" spans="1:21" ht="24.95" customHeight="1">
      <c r="A32" s="93">
        <v>11</v>
      </c>
      <c r="B32" s="94">
        <v>322</v>
      </c>
      <c r="C32" s="35">
        <v>154511</v>
      </c>
      <c r="D32" s="13" t="s">
        <v>80</v>
      </c>
      <c r="E32" s="95" t="s">
        <v>85</v>
      </c>
      <c r="F32" s="96" t="s">
        <v>86</v>
      </c>
      <c r="G32" s="97" t="s">
        <v>87</v>
      </c>
      <c r="H32" s="98" t="s">
        <v>88</v>
      </c>
      <c r="I32" s="36">
        <v>1</v>
      </c>
      <c r="J32" s="37" t="s">
        <v>31</v>
      </c>
      <c r="K32" s="38" t="s">
        <v>45</v>
      </c>
      <c r="L32" s="41">
        <v>0</v>
      </c>
      <c r="M32" s="39">
        <v>2</v>
      </c>
      <c r="N32" s="39">
        <v>0</v>
      </c>
      <c r="O32" s="39">
        <v>32</v>
      </c>
      <c r="P32" s="40">
        <f>SUM(L32:O32)</f>
        <v>34</v>
      </c>
      <c r="Q32" s="39">
        <v>70</v>
      </c>
      <c r="R32" s="41">
        <v>5</v>
      </c>
      <c r="S32" s="42">
        <f>P32*R32*Q32</f>
        <v>11900</v>
      </c>
      <c r="T32" s="91">
        <f>SUM(S32:S33)</f>
        <v>26180</v>
      </c>
      <c r="U32" s="99"/>
    </row>
    <row r="33" spans="1:21" ht="32.1" customHeight="1">
      <c r="A33" s="93"/>
      <c r="B33" s="94"/>
      <c r="C33" s="35"/>
      <c r="D33" s="13"/>
      <c r="E33" s="95"/>
      <c r="F33" s="96"/>
      <c r="G33" s="97"/>
      <c r="H33" s="98"/>
      <c r="I33" s="52">
        <v>3</v>
      </c>
      <c r="J33" s="38" t="s">
        <v>52</v>
      </c>
      <c r="K33" s="38" t="s">
        <v>40</v>
      </c>
      <c r="L33" s="41">
        <v>17</v>
      </c>
      <c r="M33" s="39"/>
      <c r="N33" s="39"/>
      <c r="O33" s="39"/>
      <c r="P33" s="40">
        <f>SUM(L33:O33)</f>
        <v>17</v>
      </c>
      <c r="Q33" s="39">
        <v>70</v>
      </c>
      <c r="R33" s="41">
        <v>12</v>
      </c>
      <c r="S33" s="42">
        <f>P33*R33*Q33</f>
        <v>14280</v>
      </c>
      <c r="T33" s="91"/>
      <c r="U33" s="99"/>
    </row>
    <row r="34" spans="1:21" ht="24.95" customHeight="1">
      <c r="A34" s="93">
        <v>12</v>
      </c>
      <c r="B34" s="94">
        <v>325</v>
      </c>
      <c r="C34" s="35">
        <v>154515</v>
      </c>
      <c r="D34" s="13" t="s">
        <v>89</v>
      </c>
      <c r="E34" s="95" t="s">
        <v>90</v>
      </c>
      <c r="F34" s="96">
        <v>8761101</v>
      </c>
      <c r="G34" s="97"/>
      <c r="H34" s="98" t="s">
        <v>91</v>
      </c>
      <c r="I34" s="36">
        <v>1</v>
      </c>
      <c r="J34" s="37" t="s">
        <v>31</v>
      </c>
      <c r="K34" s="38" t="s">
        <v>51</v>
      </c>
      <c r="L34" s="41">
        <v>0</v>
      </c>
      <c r="M34" s="39">
        <v>8</v>
      </c>
      <c r="N34" s="39">
        <v>5</v>
      </c>
      <c r="O34" s="39">
        <v>17</v>
      </c>
      <c r="P34" s="40">
        <f t="shared" ref="P34:P40" si="8">SUM(L34:O34)</f>
        <v>30</v>
      </c>
      <c r="Q34" s="39">
        <v>70</v>
      </c>
      <c r="R34" s="41">
        <v>5</v>
      </c>
      <c r="S34" s="42">
        <f t="shared" ref="S34:S40" si="9">P34*R34*Q34</f>
        <v>10500</v>
      </c>
      <c r="T34" s="91">
        <f>SUM(S34:S36)</f>
        <v>39830</v>
      </c>
      <c r="U34" s="102"/>
    </row>
    <row r="35" spans="1:21" ht="24.95" customHeight="1">
      <c r="A35" s="93"/>
      <c r="B35" s="94"/>
      <c r="C35" s="35"/>
      <c r="D35" s="13"/>
      <c r="E35" s="95"/>
      <c r="F35" s="96"/>
      <c r="G35" s="97"/>
      <c r="H35" s="98"/>
      <c r="I35" s="36">
        <v>1</v>
      </c>
      <c r="J35" s="37" t="s">
        <v>92</v>
      </c>
      <c r="K35" s="38" t="s">
        <v>93</v>
      </c>
      <c r="L35" s="41">
        <v>0</v>
      </c>
      <c r="M35" s="39">
        <v>3</v>
      </c>
      <c r="N35" s="39">
        <v>0</v>
      </c>
      <c r="O35" s="39">
        <v>14</v>
      </c>
      <c r="P35" s="40">
        <f t="shared" si="8"/>
        <v>17</v>
      </c>
      <c r="Q35" s="39">
        <v>70</v>
      </c>
      <c r="R35" s="41">
        <v>7</v>
      </c>
      <c r="S35" s="42">
        <f t="shared" si="9"/>
        <v>8330</v>
      </c>
      <c r="T35" s="91"/>
      <c r="U35" s="102"/>
    </row>
    <row r="36" spans="1:21" ht="32.1" customHeight="1">
      <c r="A36" s="93"/>
      <c r="B36" s="94"/>
      <c r="C36" s="35"/>
      <c r="D36" s="13"/>
      <c r="E36" s="95"/>
      <c r="F36" s="96"/>
      <c r="G36" s="97"/>
      <c r="H36" s="98"/>
      <c r="I36" s="52">
        <v>3</v>
      </c>
      <c r="J36" s="38" t="s">
        <v>52</v>
      </c>
      <c r="K36" s="38" t="s">
        <v>40</v>
      </c>
      <c r="L36" s="41">
        <v>25</v>
      </c>
      <c r="M36" s="39"/>
      <c r="N36" s="39"/>
      <c r="O36" s="39"/>
      <c r="P36" s="40">
        <f t="shared" si="8"/>
        <v>25</v>
      </c>
      <c r="Q36" s="39">
        <v>70</v>
      </c>
      <c r="R36" s="41">
        <v>12</v>
      </c>
      <c r="S36" s="42">
        <f t="shared" si="9"/>
        <v>21000</v>
      </c>
      <c r="T36" s="91"/>
      <c r="U36" s="102"/>
    </row>
    <row r="37" spans="1:21" ht="24.95" customHeight="1">
      <c r="A37" s="93">
        <v>13</v>
      </c>
      <c r="B37" s="94">
        <v>326</v>
      </c>
      <c r="C37" s="35">
        <v>154516</v>
      </c>
      <c r="D37" s="13" t="s">
        <v>94</v>
      </c>
      <c r="E37" s="95" t="s">
        <v>95</v>
      </c>
      <c r="F37" s="96">
        <v>8751264</v>
      </c>
      <c r="G37" s="97"/>
      <c r="H37" s="98" t="s">
        <v>96</v>
      </c>
      <c r="I37" s="36">
        <v>1</v>
      </c>
      <c r="J37" s="37" t="s">
        <v>31</v>
      </c>
      <c r="K37" s="38" t="s">
        <v>51</v>
      </c>
      <c r="L37" s="39">
        <v>17</v>
      </c>
      <c r="M37" s="39">
        <v>6</v>
      </c>
      <c r="N37" s="39">
        <v>7</v>
      </c>
      <c r="O37" s="39">
        <v>3</v>
      </c>
      <c r="P37" s="40">
        <f t="shared" si="8"/>
        <v>33</v>
      </c>
      <c r="Q37" s="39">
        <v>70</v>
      </c>
      <c r="R37" s="41">
        <v>5</v>
      </c>
      <c r="S37" s="42">
        <f t="shared" si="9"/>
        <v>11550</v>
      </c>
      <c r="T37" s="91">
        <f>SUM(S37:S40)</f>
        <v>20720</v>
      </c>
      <c r="U37" s="99"/>
    </row>
    <row r="38" spans="1:21" ht="24.95" customHeight="1">
      <c r="A38" s="93"/>
      <c r="B38" s="94"/>
      <c r="C38" s="35"/>
      <c r="D38" s="13"/>
      <c r="E38" s="95"/>
      <c r="F38" s="96"/>
      <c r="G38" s="97"/>
      <c r="H38" s="98"/>
      <c r="I38" s="36">
        <v>2</v>
      </c>
      <c r="J38" s="37" t="s">
        <v>33</v>
      </c>
      <c r="K38" s="38" t="s">
        <v>97</v>
      </c>
      <c r="L38" s="39">
        <v>1</v>
      </c>
      <c r="M38" s="39"/>
      <c r="N38" s="39"/>
      <c r="O38" s="39"/>
      <c r="P38" s="40">
        <f t="shared" si="8"/>
        <v>1</v>
      </c>
      <c r="Q38" s="39">
        <v>70</v>
      </c>
      <c r="R38" s="41">
        <v>8</v>
      </c>
      <c r="S38" s="42">
        <f t="shared" si="9"/>
        <v>560</v>
      </c>
      <c r="T38" s="91"/>
      <c r="U38" s="99"/>
    </row>
    <row r="39" spans="1:21" ht="32.1" customHeight="1">
      <c r="A39" s="93"/>
      <c r="B39" s="94"/>
      <c r="C39" s="35"/>
      <c r="D39" s="13"/>
      <c r="E39" s="95"/>
      <c r="F39" s="96"/>
      <c r="G39" s="97"/>
      <c r="H39" s="98"/>
      <c r="I39" s="36">
        <v>3</v>
      </c>
      <c r="J39" s="37" t="s">
        <v>34</v>
      </c>
      <c r="K39" s="38" t="s">
        <v>73</v>
      </c>
      <c r="L39" s="39">
        <v>17</v>
      </c>
      <c r="M39" s="39"/>
      <c r="N39" s="39"/>
      <c r="O39" s="39"/>
      <c r="P39" s="40">
        <f t="shared" si="8"/>
        <v>17</v>
      </c>
      <c r="Q39" s="39">
        <v>70</v>
      </c>
      <c r="R39" s="41">
        <v>7</v>
      </c>
      <c r="S39" s="42">
        <f t="shared" si="9"/>
        <v>8330</v>
      </c>
      <c r="T39" s="91"/>
      <c r="U39" s="99"/>
    </row>
    <row r="40" spans="1:21" ht="32.1" customHeight="1">
      <c r="A40" s="93"/>
      <c r="B40" s="94"/>
      <c r="C40" s="35"/>
      <c r="D40" s="13"/>
      <c r="E40" s="95"/>
      <c r="F40" s="96"/>
      <c r="G40" s="97"/>
      <c r="H40" s="98"/>
      <c r="I40" s="36">
        <v>3</v>
      </c>
      <c r="J40" s="37" t="s">
        <v>34</v>
      </c>
      <c r="K40" s="38" t="s">
        <v>98</v>
      </c>
      <c r="L40" s="39">
        <v>1</v>
      </c>
      <c r="M40" s="39"/>
      <c r="N40" s="39"/>
      <c r="O40" s="39"/>
      <c r="P40" s="40">
        <f t="shared" si="8"/>
        <v>1</v>
      </c>
      <c r="Q40" s="39">
        <v>70</v>
      </c>
      <c r="R40" s="41">
        <v>4</v>
      </c>
      <c r="S40" s="42">
        <f t="shared" si="9"/>
        <v>280</v>
      </c>
      <c r="T40" s="91"/>
      <c r="U40" s="99"/>
    </row>
    <row r="41" spans="1:21" ht="24.95" customHeight="1">
      <c r="A41" s="93">
        <v>14</v>
      </c>
      <c r="B41" s="94">
        <v>327</v>
      </c>
      <c r="C41" s="35">
        <v>154513</v>
      </c>
      <c r="D41" s="13" t="s">
        <v>99</v>
      </c>
      <c r="E41" s="95" t="s">
        <v>100</v>
      </c>
      <c r="F41" s="96">
        <v>8701027</v>
      </c>
      <c r="G41" s="101" t="s">
        <v>101</v>
      </c>
      <c r="H41" s="98" t="s">
        <v>102</v>
      </c>
      <c r="I41" s="36">
        <v>1</v>
      </c>
      <c r="J41" s="37" t="s">
        <v>31</v>
      </c>
      <c r="K41" s="38" t="s">
        <v>51</v>
      </c>
      <c r="L41" s="41">
        <v>0</v>
      </c>
      <c r="M41" s="39">
        <v>4</v>
      </c>
      <c r="N41" s="39">
        <v>0</v>
      </c>
      <c r="O41" s="39">
        <v>2</v>
      </c>
      <c r="P41" s="40">
        <f>SUM(L41:O41)</f>
        <v>6</v>
      </c>
      <c r="Q41" s="39">
        <v>70</v>
      </c>
      <c r="R41" s="41">
        <v>5</v>
      </c>
      <c r="S41" s="42">
        <f>P41*R41*Q41</f>
        <v>2100</v>
      </c>
      <c r="T41" s="91">
        <f>SUM(S41:S42)</f>
        <v>37380</v>
      </c>
      <c r="U41" s="99"/>
    </row>
    <row r="42" spans="1:21" ht="32.1" customHeight="1">
      <c r="A42" s="93"/>
      <c r="B42" s="94"/>
      <c r="C42" s="35"/>
      <c r="D42" s="13"/>
      <c r="E42" s="95"/>
      <c r="F42" s="96"/>
      <c r="G42" s="101"/>
      <c r="H42" s="98"/>
      <c r="I42" s="52">
        <v>3</v>
      </c>
      <c r="J42" s="38" t="s">
        <v>52</v>
      </c>
      <c r="K42" s="38" t="s">
        <v>40</v>
      </c>
      <c r="L42" s="41">
        <v>42</v>
      </c>
      <c r="M42" s="39"/>
      <c r="N42" s="39"/>
      <c r="O42" s="39"/>
      <c r="P42" s="40">
        <f>SUM(L42:O42)</f>
        <v>42</v>
      </c>
      <c r="Q42" s="39">
        <v>70</v>
      </c>
      <c r="R42" s="41">
        <v>12</v>
      </c>
      <c r="S42" s="42">
        <f>P42*R42*Q42</f>
        <v>35280</v>
      </c>
      <c r="T42" s="91"/>
      <c r="U42" s="99"/>
    </row>
    <row r="43" spans="1:21" ht="24.95" customHeight="1">
      <c r="A43" s="93">
        <v>15</v>
      </c>
      <c r="B43" s="94">
        <v>328</v>
      </c>
      <c r="C43" s="35">
        <v>154514</v>
      </c>
      <c r="D43" s="13" t="s">
        <v>103</v>
      </c>
      <c r="E43" s="95" t="s">
        <v>104</v>
      </c>
      <c r="F43" s="96">
        <v>8811002</v>
      </c>
      <c r="G43" s="96" t="s">
        <v>105</v>
      </c>
      <c r="H43" s="98" t="s">
        <v>106</v>
      </c>
      <c r="I43" s="36">
        <v>1</v>
      </c>
      <c r="J43" s="37" t="s">
        <v>31</v>
      </c>
      <c r="K43" s="38" t="s">
        <v>107</v>
      </c>
      <c r="L43" s="41">
        <v>0</v>
      </c>
      <c r="M43" s="39">
        <v>0</v>
      </c>
      <c r="N43" s="39">
        <v>0</v>
      </c>
      <c r="O43" s="39">
        <v>4</v>
      </c>
      <c r="P43" s="40">
        <f>SUM(L43:O43)</f>
        <v>4</v>
      </c>
      <c r="Q43" s="39">
        <v>70</v>
      </c>
      <c r="R43" s="41">
        <v>4</v>
      </c>
      <c r="S43" s="42">
        <f>P43*R43*Q43</f>
        <v>1120</v>
      </c>
      <c r="T43" s="91">
        <f>SUM(S43:S44)</f>
        <v>8680</v>
      </c>
      <c r="U43" s="99"/>
    </row>
    <row r="44" spans="1:21" ht="32.1" customHeight="1">
      <c r="A44" s="93"/>
      <c r="B44" s="94"/>
      <c r="C44" s="35"/>
      <c r="D44" s="13"/>
      <c r="E44" s="95"/>
      <c r="F44" s="96"/>
      <c r="G44" s="96"/>
      <c r="H44" s="98"/>
      <c r="I44" s="52">
        <v>3</v>
      </c>
      <c r="J44" s="38" t="s">
        <v>52</v>
      </c>
      <c r="K44" s="38" t="s">
        <v>40</v>
      </c>
      <c r="L44" s="41">
        <v>9</v>
      </c>
      <c r="M44" s="39"/>
      <c r="N44" s="39"/>
      <c r="O44" s="39"/>
      <c r="P44" s="40">
        <f>SUM(L44:O44)</f>
        <v>9</v>
      </c>
      <c r="Q44" s="39">
        <v>70</v>
      </c>
      <c r="R44" s="41">
        <v>12</v>
      </c>
      <c r="S44" s="42">
        <f>P44*R44*Q44</f>
        <v>7560</v>
      </c>
      <c r="T44" s="91"/>
      <c r="U44" s="99"/>
    </row>
    <row r="45" spans="1:21" ht="24.95" customHeight="1">
      <c r="A45" s="93">
        <v>16</v>
      </c>
      <c r="B45" s="94">
        <v>329</v>
      </c>
      <c r="C45" s="35">
        <v>154520</v>
      </c>
      <c r="D45" s="13" t="s">
        <v>103</v>
      </c>
      <c r="E45" s="95" t="s">
        <v>108</v>
      </c>
      <c r="F45" s="96" t="s">
        <v>109</v>
      </c>
      <c r="G45" s="96" t="s">
        <v>110</v>
      </c>
      <c r="H45" s="98" t="s">
        <v>111</v>
      </c>
      <c r="I45" s="36">
        <v>1</v>
      </c>
      <c r="J45" s="37" t="s">
        <v>31</v>
      </c>
      <c r="K45" s="38" t="s">
        <v>51</v>
      </c>
      <c r="L45" s="39">
        <v>14</v>
      </c>
      <c r="M45" s="39">
        <v>3</v>
      </c>
      <c r="N45" s="39">
        <v>3</v>
      </c>
      <c r="O45" s="39">
        <v>0</v>
      </c>
      <c r="P45" s="40">
        <f t="shared" ref="P45:P53" si="10">SUM(L45:O45)</f>
        <v>20</v>
      </c>
      <c r="Q45" s="39">
        <v>70</v>
      </c>
      <c r="R45" s="41">
        <v>5</v>
      </c>
      <c r="S45" s="42">
        <f t="shared" ref="S45:S73" si="11">P45*R45*Q45</f>
        <v>7000</v>
      </c>
      <c r="T45" s="91">
        <f>SUM(S45:S49)</f>
        <v>92820</v>
      </c>
      <c r="U45" s="102"/>
    </row>
    <row r="46" spans="1:21" ht="24.95" customHeight="1">
      <c r="A46" s="93"/>
      <c r="B46" s="94"/>
      <c r="C46" s="35"/>
      <c r="D46" s="13"/>
      <c r="E46" s="95"/>
      <c r="F46" s="96"/>
      <c r="G46" s="96"/>
      <c r="H46" s="98"/>
      <c r="I46" s="36">
        <v>2</v>
      </c>
      <c r="J46" s="37" t="s">
        <v>112</v>
      </c>
      <c r="K46" s="38" t="s">
        <v>40</v>
      </c>
      <c r="L46" s="39">
        <v>6</v>
      </c>
      <c r="M46" s="39">
        <v>8</v>
      </c>
      <c r="N46" s="39">
        <v>11</v>
      </c>
      <c r="O46" s="39">
        <v>12</v>
      </c>
      <c r="P46" s="40">
        <f t="shared" si="10"/>
        <v>37</v>
      </c>
      <c r="Q46" s="39">
        <v>70</v>
      </c>
      <c r="R46" s="41">
        <v>12</v>
      </c>
      <c r="S46" s="42">
        <f t="shared" si="11"/>
        <v>31080</v>
      </c>
      <c r="T46" s="91"/>
      <c r="U46" s="102"/>
    </row>
    <row r="47" spans="1:21" ht="24.95" customHeight="1">
      <c r="A47" s="93"/>
      <c r="B47" s="94"/>
      <c r="C47" s="35"/>
      <c r="D47" s="13"/>
      <c r="E47" s="95"/>
      <c r="F47" s="96"/>
      <c r="G47" s="96"/>
      <c r="H47" s="98"/>
      <c r="I47" s="36">
        <v>2</v>
      </c>
      <c r="J47" s="37" t="s">
        <v>113</v>
      </c>
      <c r="K47" s="38" t="s">
        <v>40</v>
      </c>
      <c r="L47" s="39">
        <v>2</v>
      </c>
      <c r="M47" s="39">
        <v>3</v>
      </c>
      <c r="N47" s="39">
        <v>9</v>
      </c>
      <c r="O47" s="39">
        <v>18</v>
      </c>
      <c r="P47" s="40">
        <f t="shared" ref="P47" si="12">SUM(L47:O47)</f>
        <v>32</v>
      </c>
      <c r="Q47" s="39">
        <v>70</v>
      </c>
      <c r="R47" s="41">
        <v>12</v>
      </c>
      <c r="S47" s="42">
        <f t="shared" si="11"/>
        <v>26880</v>
      </c>
      <c r="T47" s="91"/>
      <c r="U47" s="102"/>
    </row>
    <row r="48" spans="1:21" ht="32.1" customHeight="1">
      <c r="A48" s="93"/>
      <c r="B48" s="94"/>
      <c r="C48" s="35"/>
      <c r="D48" s="13"/>
      <c r="E48" s="95"/>
      <c r="F48" s="96"/>
      <c r="G48" s="96"/>
      <c r="H48" s="98"/>
      <c r="I48" s="36">
        <v>3</v>
      </c>
      <c r="J48" s="37" t="s">
        <v>34</v>
      </c>
      <c r="K48" s="38" t="s">
        <v>60</v>
      </c>
      <c r="L48" s="39">
        <v>14</v>
      </c>
      <c r="M48" s="39"/>
      <c r="N48" s="39"/>
      <c r="O48" s="39"/>
      <c r="P48" s="40">
        <f t="shared" si="10"/>
        <v>14</v>
      </c>
      <c r="Q48" s="39">
        <v>70</v>
      </c>
      <c r="R48" s="41">
        <v>7</v>
      </c>
      <c r="S48" s="42">
        <f t="shared" si="11"/>
        <v>6860</v>
      </c>
      <c r="T48" s="91"/>
      <c r="U48" s="102"/>
    </row>
    <row r="49" spans="1:21" ht="32.1" customHeight="1">
      <c r="A49" s="93"/>
      <c r="B49" s="94"/>
      <c r="C49" s="35"/>
      <c r="D49" s="13"/>
      <c r="E49" s="95"/>
      <c r="F49" s="96"/>
      <c r="G49" s="96"/>
      <c r="H49" s="98"/>
      <c r="I49" s="36">
        <v>3</v>
      </c>
      <c r="J49" s="37" t="s">
        <v>34</v>
      </c>
      <c r="K49" s="38" t="s">
        <v>40</v>
      </c>
      <c r="L49" s="39">
        <v>25</v>
      </c>
      <c r="M49" s="39"/>
      <c r="N49" s="39"/>
      <c r="O49" s="39"/>
      <c r="P49" s="40">
        <f t="shared" si="10"/>
        <v>25</v>
      </c>
      <c r="Q49" s="39">
        <v>70</v>
      </c>
      <c r="R49" s="41">
        <v>12</v>
      </c>
      <c r="S49" s="42">
        <f t="shared" si="11"/>
        <v>21000</v>
      </c>
      <c r="T49" s="91"/>
      <c r="U49" s="102"/>
    </row>
    <row r="50" spans="1:21" ht="24.95" customHeight="1">
      <c r="A50" s="93">
        <v>17</v>
      </c>
      <c r="B50" s="94">
        <v>330</v>
      </c>
      <c r="C50" s="35">
        <v>154503</v>
      </c>
      <c r="D50" s="13" t="s">
        <v>114</v>
      </c>
      <c r="E50" s="95" t="s">
        <v>115</v>
      </c>
      <c r="F50" s="96" t="s">
        <v>116</v>
      </c>
      <c r="G50" s="96" t="s">
        <v>117</v>
      </c>
      <c r="H50" s="98" t="s">
        <v>118</v>
      </c>
      <c r="I50" s="36">
        <v>1</v>
      </c>
      <c r="J50" s="37" t="s">
        <v>31</v>
      </c>
      <c r="K50" s="38" t="s">
        <v>51</v>
      </c>
      <c r="L50" s="39">
        <v>15</v>
      </c>
      <c r="M50" s="39">
        <v>4</v>
      </c>
      <c r="N50" s="39">
        <v>1</v>
      </c>
      <c r="O50" s="39">
        <v>52</v>
      </c>
      <c r="P50" s="40">
        <f t="shared" si="10"/>
        <v>72</v>
      </c>
      <c r="Q50" s="39">
        <v>70</v>
      </c>
      <c r="R50" s="41">
        <v>5</v>
      </c>
      <c r="S50" s="42">
        <f t="shared" si="11"/>
        <v>25200</v>
      </c>
      <c r="T50" s="91">
        <f>SUM(S50:S53)</f>
        <v>39270</v>
      </c>
      <c r="U50" s="99"/>
    </row>
    <row r="51" spans="1:21" ht="24.95" customHeight="1">
      <c r="A51" s="93"/>
      <c r="B51" s="94"/>
      <c r="C51" s="35"/>
      <c r="D51" s="13"/>
      <c r="E51" s="95"/>
      <c r="F51" s="96"/>
      <c r="G51" s="96"/>
      <c r="H51" s="98"/>
      <c r="I51" s="36">
        <v>2</v>
      </c>
      <c r="J51" s="37" t="s">
        <v>119</v>
      </c>
      <c r="K51" s="38" t="s">
        <v>60</v>
      </c>
      <c r="L51" s="39">
        <v>2</v>
      </c>
      <c r="M51" s="39">
        <v>1</v>
      </c>
      <c r="N51" s="39">
        <v>0</v>
      </c>
      <c r="O51" s="39">
        <v>23</v>
      </c>
      <c r="P51" s="40">
        <f t="shared" si="10"/>
        <v>26</v>
      </c>
      <c r="Q51" s="39">
        <v>70</v>
      </c>
      <c r="R51" s="41">
        <v>7</v>
      </c>
      <c r="S51" s="42">
        <f t="shared" si="11"/>
        <v>12740</v>
      </c>
      <c r="T51" s="91"/>
      <c r="U51" s="99"/>
    </row>
    <row r="52" spans="1:21" ht="32.1" customHeight="1">
      <c r="A52" s="93"/>
      <c r="B52" s="94"/>
      <c r="C52" s="35"/>
      <c r="D52" s="13"/>
      <c r="E52" s="95"/>
      <c r="F52" s="96"/>
      <c r="G52" s="96"/>
      <c r="H52" s="98"/>
      <c r="I52" s="36">
        <v>3</v>
      </c>
      <c r="J52" s="37" t="s">
        <v>34</v>
      </c>
      <c r="K52" s="38" t="s">
        <v>60</v>
      </c>
      <c r="L52" s="39">
        <v>1</v>
      </c>
      <c r="M52" s="39"/>
      <c r="N52" s="39"/>
      <c r="O52" s="39"/>
      <c r="P52" s="40">
        <f t="shared" si="10"/>
        <v>1</v>
      </c>
      <c r="Q52" s="39">
        <v>70</v>
      </c>
      <c r="R52" s="41">
        <v>7</v>
      </c>
      <c r="S52" s="42">
        <f t="shared" si="11"/>
        <v>490</v>
      </c>
      <c r="T52" s="91"/>
      <c r="U52" s="99"/>
    </row>
    <row r="53" spans="1:21" ht="32.1" customHeight="1">
      <c r="A53" s="93"/>
      <c r="B53" s="94"/>
      <c r="C53" s="35"/>
      <c r="D53" s="13"/>
      <c r="E53" s="95"/>
      <c r="F53" s="96"/>
      <c r="G53" s="96"/>
      <c r="H53" s="98"/>
      <c r="I53" s="36">
        <v>3</v>
      </c>
      <c r="J53" s="37" t="s">
        <v>34</v>
      </c>
      <c r="K53" s="38" t="s">
        <v>40</v>
      </c>
      <c r="L53" s="39">
        <v>1</v>
      </c>
      <c r="M53" s="39"/>
      <c r="N53" s="39"/>
      <c r="O53" s="39"/>
      <c r="P53" s="40">
        <f t="shared" si="10"/>
        <v>1</v>
      </c>
      <c r="Q53" s="39">
        <v>70</v>
      </c>
      <c r="R53" s="41">
        <v>12</v>
      </c>
      <c r="S53" s="42">
        <f t="shared" si="11"/>
        <v>840</v>
      </c>
      <c r="T53" s="91"/>
      <c r="U53" s="99"/>
    </row>
    <row r="54" spans="1:21" ht="24.95" customHeight="1">
      <c r="A54" s="93">
        <v>18</v>
      </c>
      <c r="B54" s="94">
        <v>332</v>
      </c>
      <c r="C54" s="35">
        <v>154501</v>
      </c>
      <c r="D54" s="13" t="s">
        <v>114</v>
      </c>
      <c r="E54" s="95" t="s">
        <v>120</v>
      </c>
      <c r="F54" s="96">
        <v>8882054</v>
      </c>
      <c r="G54" s="96" t="s">
        <v>121</v>
      </c>
      <c r="H54" s="98" t="s">
        <v>122</v>
      </c>
      <c r="I54" s="36">
        <v>1</v>
      </c>
      <c r="J54" s="37" t="s">
        <v>31</v>
      </c>
      <c r="K54" s="38" t="s">
        <v>123</v>
      </c>
      <c r="L54" s="39">
        <v>18</v>
      </c>
      <c r="M54" s="39">
        <v>12</v>
      </c>
      <c r="N54" s="39">
        <v>0</v>
      </c>
      <c r="O54" s="39">
        <v>10</v>
      </c>
      <c r="P54" s="40">
        <f t="shared" ref="P54:P73" si="13">SUM(L54:O54)</f>
        <v>40</v>
      </c>
      <c r="Q54" s="39">
        <v>70</v>
      </c>
      <c r="R54" s="41">
        <v>4</v>
      </c>
      <c r="S54" s="42">
        <f t="shared" si="11"/>
        <v>11200</v>
      </c>
      <c r="T54" s="91">
        <f>SUM(S54:S58)</f>
        <v>68320</v>
      </c>
      <c r="U54" s="99"/>
    </row>
    <row r="55" spans="1:21" ht="24.95" customHeight="1">
      <c r="A55" s="93"/>
      <c r="B55" s="94"/>
      <c r="C55" s="35"/>
      <c r="D55" s="13"/>
      <c r="E55" s="95"/>
      <c r="F55" s="96"/>
      <c r="G55" s="96"/>
      <c r="H55" s="98"/>
      <c r="I55" s="36">
        <v>2</v>
      </c>
      <c r="J55" s="37" t="s">
        <v>124</v>
      </c>
      <c r="K55" s="38" t="s">
        <v>35</v>
      </c>
      <c r="L55" s="39">
        <v>1</v>
      </c>
      <c r="M55" s="39">
        <v>2</v>
      </c>
      <c r="N55" s="39">
        <v>0</v>
      </c>
      <c r="O55" s="39">
        <v>2</v>
      </c>
      <c r="P55" s="40">
        <f t="shared" si="13"/>
        <v>5</v>
      </c>
      <c r="Q55" s="39">
        <v>70</v>
      </c>
      <c r="R55" s="41">
        <v>12</v>
      </c>
      <c r="S55" s="42">
        <f t="shared" si="11"/>
        <v>4200</v>
      </c>
      <c r="T55" s="91"/>
      <c r="U55" s="99"/>
    </row>
    <row r="56" spans="1:21" ht="24.95" customHeight="1">
      <c r="A56" s="93"/>
      <c r="B56" s="94"/>
      <c r="C56" s="35"/>
      <c r="D56" s="13"/>
      <c r="E56" s="95"/>
      <c r="F56" s="96"/>
      <c r="G56" s="96"/>
      <c r="H56" s="98"/>
      <c r="I56" s="36">
        <v>2</v>
      </c>
      <c r="J56" s="37" t="s">
        <v>125</v>
      </c>
      <c r="K56" s="38" t="s">
        <v>35</v>
      </c>
      <c r="L56" s="39">
        <v>0</v>
      </c>
      <c r="M56" s="39">
        <v>0</v>
      </c>
      <c r="N56" s="39">
        <v>0</v>
      </c>
      <c r="O56" s="39">
        <v>7</v>
      </c>
      <c r="P56" s="40">
        <f t="shared" si="13"/>
        <v>7</v>
      </c>
      <c r="Q56" s="39">
        <v>70</v>
      </c>
      <c r="R56" s="41">
        <v>12</v>
      </c>
      <c r="S56" s="42">
        <f t="shared" si="11"/>
        <v>5880</v>
      </c>
      <c r="T56" s="91"/>
      <c r="U56" s="99"/>
    </row>
    <row r="57" spans="1:21" ht="32.1" customHeight="1">
      <c r="A57" s="93"/>
      <c r="B57" s="94"/>
      <c r="C57" s="35"/>
      <c r="D57" s="13"/>
      <c r="E57" s="95"/>
      <c r="F57" s="96"/>
      <c r="G57" s="96"/>
      <c r="H57" s="98"/>
      <c r="I57" s="36">
        <v>3</v>
      </c>
      <c r="J57" s="37" t="s">
        <v>34</v>
      </c>
      <c r="K57" s="38" t="s">
        <v>35</v>
      </c>
      <c r="L57" s="39">
        <v>44</v>
      </c>
      <c r="M57" s="39"/>
      <c r="N57" s="39"/>
      <c r="O57" s="39"/>
      <c r="P57" s="40">
        <f t="shared" si="13"/>
        <v>44</v>
      </c>
      <c r="Q57" s="39">
        <v>70</v>
      </c>
      <c r="R57" s="41">
        <v>12</v>
      </c>
      <c r="S57" s="42">
        <f t="shared" si="11"/>
        <v>36960</v>
      </c>
      <c r="T57" s="91"/>
      <c r="U57" s="99"/>
    </row>
    <row r="58" spans="1:21" ht="32.1" customHeight="1">
      <c r="A58" s="93"/>
      <c r="B58" s="94"/>
      <c r="C58" s="35"/>
      <c r="D58" s="13"/>
      <c r="E58" s="95"/>
      <c r="F58" s="96"/>
      <c r="G58" s="96"/>
      <c r="H58" s="98"/>
      <c r="I58" s="36">
        <v>3</v>
      </c>
      <c r="J58" s="37" t="s">
        <v>34</v>
      </c>
      <c r="K58" s="38" t="s">
        <v>126</v>
      </c>
      <c r="L58" s="39">
        <v>18</v>
      </c>
      <c r="M58" s="39"/>
      <c r="N58" s="39"/>
      <c r="O58" s="39"/>
      <c r="P58" s="40">
        <f t="shared" si="13"/>
        <v>18</v>
      </c>
      <c r="Q58" s="39">
        <v>70</v>
      </c>
      <c r="R58" s="41">
        <v>8</v>
      </c>
      <c r="S58" s="42">
        <f t="shared" si="11"/>
        <v>10080</v>
      </c>
      <c r="T58" s="91"/>
      <c r="U58" s="99"/>
    </row>
    <row r="59" spans="1:21" ht="32.1" customHeight="1">
      <c r="A59" s="93">
        <v>19</v>
      </c>
      <c r="B59" s="94">
        <v>333</v>
      </c>
      <c r="C59" s="35">
        <v>154502</v>
      </c>
      <c r="D59" s="13" t="s">
        <v>114</v>
      </c>
      <c r="E59" s="95" t="s">
        <v>127</v>
      </c>
      <c r="F59" s="96" t="s">
        <v>128</v>
      </c>
      <c r="G59" s="101" t="s">
        <v>129</v>
      </c>
      <c r="H59" s="98" t="s">
        <v>130</v>
      </c>
      <c r="I59" s="36">
        <v>1</v>
      </c>
      <c r="J59" s="37" t="s">
        <v>31</v>
      </c>
      <c r="K59" s="38" t="s">
        <v>51</v>
      </c>
      <c r="L59" s="39">
        <v>10</v>
      </c>
      <c r="M59" s="39">
        <v>3</v>
      </c>
      <c r="N59" s="39">
        <v>0</v>
      </c>
      <c r="O59" s="39">
        <v>82</v>
      </c>
      <c r="P59" s="40">
        <f t="shared" si="13"/>
        <v>95</v>
      </c>
      <c r="Q59" s="39">
        <v>70</v>
      </c>
      <c r="R59" s="41">
        <v>5</v>
      </c>
      <c r="S59" s="42">
        <f t="shared" si="11"/>
        <v>33250</v>
      </c>
      <c r="T59" s="91">
        <f>SUM(S59:S62)</f>
        <v>59850</v>
      </c>
      <c r="U59" s="99"/>
    </row>
    <row r="60" spans="1:21" ht="32.1" customHeight="1">
      <c r="A60" s="93"/>
      <c r="B60" s="94"/>
      <c r="C60" s="35"/>
      <c r="D60" s="13"/>
      <c r="E60" s="95"/>
      <c r="F60" s="96"/>
      <c r="G60" s="101"/>
      <c r="H60" s="98"/>
      <c r="I60" s="36">
        <v>2</v>
      </c>
      <c r="J60" s="37" t="s">
        <v>119</v>
      </c>
      <c r="K60" s="38" t="s">
        <v>60</v>
      </c>
      <c r="L60" s="39">
        <v>5</v>
      </c>
      <c r="M60" s="39">
        <v>1</v>
      </c>
      <c r="N60" s="39">
        <v>0</v>
      </c>
      <c r="O60" s="39">
        <v>34</v>
      </c>
      <c r="P60" s="40">
        <f t="shared" si="13"/>
        <v>40</v>
      </c>
      <c r="Q60" s="39">
        <v>70</v>
      </c>
      <c r="R60" s="41">
        <v>7</v>
      </c>
      <c r="S60" s="42">
        <f t="shared" si="11"/>
        <v>19600</v>
      </c>
      <c r="T60" s="91"/>
      <c r="U60" s="99"/>
    </row>
    <row r="61" spans="1:21" ht="32.1" customHeight="1">
      <c r="A61" s="93"/>
      <c r="B61" s="94"/>
      <c r="C61" s="35"/>
      <c r="D61" s="13"/>
      <c r="E61" s="95"/>
      <c r="F61" s="96"/>
      <c r="G61" s="101"/>
      <c r="H61" s="98"/>
      <c r="I61" s="36">
        <v>3</v>
      </c>
      <c r="J61" s="37" t="s">
        <v>34</v>
      </c>
      <c r="K61" s="38" t="s">
        <v>40</v>
      </c>
      <c r="L61" s="39">
        <v>6</v>
      </c>
      <c r="M61" s="39"/>
      <c r="N61" s="39"/>
      <c r="O61" s="39"/>
      <c r="P61" s="40">
        <f t="shared" si="13"/>
        <v>6</v>
      </c>
      <c r="Q61" s="39">
        <v>70</v>
      </c>
      <c r="R61" s="41">
        <v>12</v>
      </c>
      <c r="S61" s="42">
        <f t="shared" si="11"/>
        <v>5040</v>
      </c>
      <c r="T61" s="91"/>
      <c r="U61" s="99"/>
    </row>
    <row r="62" spans="1:21" ht="32.1" customHeight="1">
      <c r="A62" s="93"/>
      <c r="B62" s="94"/>
      <c r="C62" s="35"/>
      <c r="D62" s="13"/>
      <c r="E62" s="95"/>
      <c r="F62" s="96"/>
      <c r="G62" s="101"/>
      <c r="H62" s="98"/>
      <c r="I62" s="36">
        <v>3</v>
      </c>
      <c r="J62" s="37" t="s">
        <v>34</v>
      </c>
      <c r="K62" s="38" t="s">
        <v>131</v>
      </c>
      <c r="L62" s="39">
        <v>4</v>
      </c>
      <c r="M62" s="39"/>
      <c r="N62" s="39"/>
      <c r="O62" s="39"/>
      <c r="P62" s="40">
        <f t="shared" si="13"/>
        <v>4</v>
      </c>
      <c r="Q62" s="39">
        <v>70</v>
      </c>
      <c r="R62" s="41">
        <v>7</v>
      </c>
      <c r="S62" s="42">
        <f t="shared" si="11"/>
        <v>1960</v>
      </c>
      <c r="T62" s="91"/>
      <c r="U62" s="99"/>
    </row>
    <row r="63" spans="1:21" ht="32.1" customHeight="1">
      <c r="A63" s="93">
        <v>20</v>
      </c>
      <c r="B63" s="94">
        <v>334</v>
      </c>
      <c r="C63" s="35">
        <v>154518</v>
      </c>
      <c r="D63" s="13" t="s">
        <v>132</v>
      </c>
      <c r="E63" s="95" t="s">
        <v>133</v>
      </c>
      <c r="F63" s="96">
        <v>8821134</v>
      </c>
      <c r="G63" s="97" t="s">
        <v>134</v>
      </c>
      <c r="H63" s="98" t="s">
        <v>135</v>
      </c>
      <c r="I63" s="36">
        <v>1</v>
      </c>
      <c r="J63" s="37" t="s">
        <v>31</v>
      </c>
      <c r="K63" s="38" t="s">
        <v>51</v>
      </c>
      <c r="L63" s="39">
        <v>22</v>
      </c>
      <c r="M63" s="39">
        <v>2</v>
      </c>
      <c r="N63" s="39">
        <v>0</v>
      </c>
      <c r="O63" s="39">
        <v>7</v>
      </c>
      <c r="P63" s="40">
        <f t="shared" si="13"/>
        <v>31</v>
      </c>
      <c r="Q63" s="39">
        <v>70</v>
      </c>
      <c r="R63" s="41">
        <v>5</v>
      </c>
      <c r="S63" s="42">
        <f t="shared" si="11"/>
        <v>10850</v>
      </c>
      <c r="T63" s="91">
        <f>SUM(S63:S64)</f>
        <v>21630</v>
      </c>
      <c r="U63" s="99"/>
    </row>
    <row r="64" spans="1:21" ht="32.1" customHeight="1">
      <c r="A64" s="93"/>
      <c r="B64" s="94"/>
      <c r="C64" s="35"/>
      <c r="D64" s="13"/>
      <c r="E64" s="95"/>
      <c r="F64" s="96"/>
      <c r="G64" s="97"/>
      <c r="H64" s="98"/>
      <c r="I64" s="36">
        <v>3</v>
      </c>
      <c r="J64" s="37" t="s">
        <v>34</v>
      </c>
      <c r="K64" s="38" t="s">
        <v>131</v>
      </c>
      <c r="L64" s="39">
        <v>22</v>
      </c>
      <c r="M64" s="39"/>
      <c r="N64" s="39"/>
      <c r="O64" s="39"/>
      <c r="P64" s="40">
        <f t="shared" si="13"/>
        <v>22</v>
      </c>
      <c r="Q64" s="39">
        <v>70</v>
      </c>
      <c r="R64" s="41">
        <v>7</v>
      </c>
      <c r="S64" s="42">
        <f t="shared" si="11"/>
        <v>10780</v>
      </c>
      <c r="T64" s="91"/>
      <c r="U64" s="99"/>
    </row>
    <row r="65" spans="1:21" ht="32.1" customHeight="1">
      <c r="A65" s="93">
        <v>21</v>
      </c>
      <c r="B65" s="94">
        <v>335</v>
      </c>
      <c r="C65" s="35">
        <v>154517</v>
      </c>
      <c r="D65" s="13" t="s">
        <v>132</v>
      </c>
      <c r="E65" s="95" t="s">
        <v>136</v>
      </c>
      <c r="F65" s="96">
        <v>8830006</v>
      </c>
      <c r="G65" s="101" t="s">
        <v>137</v>
      </c>
      <c r="H65" s="98" t="s">
        <v>138</v>
      </c>
      <c r="I65" s="36">
        <v>1</v>
      </c>
      <c r="J65" s="37" t="s">
        <v>31</v>
      </c>
      <c r="K65" s="38" t="s">
        <v>51</v>
      </c>
      <c r="L65" s="39">
        <v>7</v>
      </c>
      <c r="M65" s="39">
        <v>2</v>
      </c>
      <c r="N65" s="39">
        <v>0</v>
      </c>
      <c r="O65" s="39">
        <v>1</v>
      </c>
      <c r="P65" s="40">
        <f t="shared" si="13"/>
        <v>10</v>
      </c>
      <c r="Q65" s="39">
        <v>70</v>
      </c>
      <c r="R65" s="41">
        <v>5</v>
      </c>
      <c r="S65" s="42">
        <f t="shared" si="11"/>
        <v>3500</v>
      </c>
      <c r="T65" s="91">
        <f>SUM(S65:S68)</f>
        <v>36330</v>
      </c>
      <c r="U65" s="99"/>
    </row>
    <row r="66" spans="1:21" ht="32.1" customHeight="1">
      <c r="A66" s="93"/>
      <c r="B66" s="94"/>
      <c r="C66" s="35"/>
      <c r="D66" s="13"/>
      <c r="E66" s="95"/>
      <c r="F66" s="96"/>
      <c r="G66" s="101"/>
      <c r="H66" s="98"/>
      <c r="I66" s="36">
        <v>2</v>
      </c>
      <c r="J66" s="37" t="s">
        <v>139</v>
      </c>
      <c r="K66" s="38" t="s">
        <v>35</v>
      </c>
      <c r="L66" s="39">
        <v>5</v>
      </c>
      <c r="M66" s="39">
        <v>0</v>
      </c>
      <c r="N66" s="39">
        <v>0</v>
      </c>
      <c r="O66" s="39">
        <v>23</v>
      </c>
      <c r="P66" s="40">
        <f t="shared" si="13"/>
        <v>28</v>
      </c>
      <c r="Q66" s="39">
        <v>70</v>
      </c>
      <c r="R66" s="41">
        <v>12</v>
      </c>
      <c r="S66" s="42">
        <f t="shared" si="11"/>
        <v>23520</v>
      </c>
      <c r="T66" s="91"/>
      <c r="U66" s="99"/>
    </row>
    <row r="67" spans="1:21" ht="32.1" customHeight="1">
      <c r="A67" s="93"/>
      <c r="B67" s="94"/>
      <c r="C67" s="35"/>
      <c r="D67" s="13"/>
      <c r="E67" s="95"/>
      <c r="F67" s="96"/>
      <c r="G67" s="101"/>
      <c r="H67" s="98"/>
      <c r="I67" s="36">
        <v>3</v>
      </c>
      <c r="J67" s="37" t="s">
        <v>34</v>
      </c>
      <c r="K67" s="38" t="s">
        <v>131</v>
      </c>
      <c r="L67" s="39">
        <v>14</v>
      </c>
      <c r="M67" s="39"/>
      <c r="N67" s="39"/>
      <c r="O67" s="39"/>
      <c r="P67" s="40">
        <f t="shared" si="13"/>
        <v>14</v>
      </c>
      <c r="Q67" s="39">
        <v>70</v>
      </c>
      <c r="R67" s="41">
        <v>7</v>
      </c>
      <c r="S67" s="42">
        <f t="shared" si="11"/>
        <v>6860</v>
      </c>
      <c r="T67" s="91"/>
      <c r="U67" s="99"/>
    </row>
    <row r="68" spans="1:21" ht="32.1" customHeight="1">
      <c r="A68" s="93"/>
      <c r="B68" s="94"/>
      <c r="C68" s="35"/>
      <c r="D68" s="13"/>
      <c r="E68" s="95"/>
      <c r="F68" s="96"/>
      <c r="G68" s="101"/>
      <c r="H68" s="98"/>
      <c r="I68" s="36">
        <v>3</v>
      </c>
      <c r="J68" s="37" t="s">
        <v>34</v>
      </c>
      <c r="K68" s="38" t="s">
        <v>140</v>
      </c>
      <c r="L68" s="39">
        <v>7</v>
      </c>
      <c r="M68" s="39"/>
      <c r="N68" s="39"/>
      <c r="O68" s="39"/>
      <c r="P68" s="40">
        <f t="shared" si="13"/>
        <v>7</v>
      </c>
      <c r="Q68" s="39">
        <v>70</v>
      </c>
      <c r="R68" s="41">
        <v>5</v>
      </c>
      <c r="S68" s="42">
        <f t="shared" si="11"/>
        <v>2450</v>
      </c>
      <c r="T68" s="91"/>
      <c r="U68" s="99"/>
    </row>
    <row r="69" spans="1:21" ht="32.1" customHeight="1">
      <c r="A69" s="93">
        <v>22</v>
      </c>
      <c r="B69" s="94">
        <v>336</v>
      </c>
      <c r="C69" s="35">
        <v>154519</v>
      </c>
      <c r="D69" s="13" t="s">
        <v>141</v>
      </c>
      <c r="E69" s="95" t="s">
        <v>142</v>
      </c>
      <c r="F69" s="96" t="s">
        <v>143</v>
      </c>
      <c r="G69" s="96" t="s">
        <v>144</v>
      </c>
      <c r="H69" s="98" t="s">
        <v>145</v>
      </c>
      <c r="I69" s="36">
        <v>1</v>
      </c>
      <c r="J69" s="37" t="s">
        <v>31</v>
      </c>
      <c r="K69" s="38" t="s">
        <v>123</v>
      </c>
      <c r="L69" s="39">
        <v>12</v>
      </c>
      <c r="M69" s="39">
        <v>4</v>
      </c>
      <c r="N69" s="39">
        <v>0</v>
      </c>
      <c r="O69" s="39">
        <v>56</v>
      </c>
      <c r="P69" s="40">
        <f t="shared" si="13"/>
        <v>72</v>
      </c>
      <c r="Q69" s="39">
        <v>70</v>
      </c>
      <c r="R69" s="41">
        <v>4</v>
      </c>
      <c r="S69" s="42">
        <f t="shared" si="11"/>
        <v>20160</v>
      </c>
      <c r="T69" s="91">
        <f>SUM(S69:S70)</f>
        <v>26880</v>
      </c>
      <c r="U69" s="99"/>
    </row>
    <row r="70" spans="1:21" ht="32.1" customHeight="1">
      <c r="A70" s="93"/>
      <c r="B70" s="94"/>
      <c r="C70" s="35"/>
      <c r="D70" s="13"/>
      <c r="E70" s="95"/>
      <c r="F70" s="96"/>
      <c r="G70" s="96"/>
      <c r="H70" s="98"/>
      <c r="I70" s="36">
        <v>3</v>
      </c>
      <c r="J70" s="37" t="s">
        <v>34</v>
      </c>
      <c r="K70" s="38" t="s">
        <v>146</v>
      </c>
      <c r="L70" s="39">
        <v>12</v>
      </c>
      <c r="M70" s="39"/>
      <c r="N70" s="39"/>
      <c r="O70" s="39"/>
      <c r="P70" s="40">
        <f t="shared" si="13"/>
        <v>12</v>
      </c>
      <c r="Q70" s="39">
        <v>70</v>
      </c>
      <c r="R70" s="41">
        <v>8</v>
      </c>
      <c r="S70" s="42">
        <f t="shared" si="11"/>
        <v>6720</v>
      </c>
      <c r="T70" s="91"/>
      <c r="U70" s="99"/>
    </row>
    <row r="71" spans="1:21" ht="32.1" customHeight="1">
      <c r="A71" s="93">
        <v>23</v>
      </c>
      <c r="B71" s="94">
        <v>337</v>
      </c>
      <c r="C71" s="35">
        <v>154521</v>
      </c>
      <c r="D71" s="13" t="s">
        <v>132</v>
      </c>
      <c r="E71" s="95" t="s">
        <v>147</v>
      </c>
      <c r="F71" s="96">
        <v>8861174</v>
      </c>
      <c r="G71" s="96" t="s">
        <v>148</v>
      </c>
      <c r="H71" s="98" t="s">
        <v>149</v>
      </c>
      <c r="I71" s="36">
        <v>1</v>
      </c>
      <c r="J71" s="37" t="s">
        <v>31</v>
      </c>
      <c r="K71" s="38" t="s">
        <v>32</v>
      </c>
      <c r="L71" s="41">
        <v>0</v>
      </c>
      <c r="M71" s="39">
        <v>1</v>
      </c>
      <c r="N71" s="39">
        <v>0</v>
      </c>
      <c r="O71" s="39">
        <v>27</v>
      </c>
      <c r="P71" s="40">
        <f t="shared" si="13"/>
        <v>28</v>
      </c>
      <c r="Q71" s="39">
        <v>70</v>
      </c>
      <c r="R71" s="41">
        <v>5</v>
      </c>
      <c r="S71" s="42">
        <f t="shared" si="11"/>
        <v>9800</v>
      </c>
      <c r="T71" s="91">
        <f>SUM(S71:S73)</f>
        <v>23240</v>
      </c>
      <c r="U71" s="102"/>
    </row>
    <row r="72" spans="1:21" ht="32.1" customHeight="1">
      <c r="A72" s="93"/>
      <c r="B72" s="94"/>
      <c r="C72" s="35"/>
      <c r="D72" s="13"/>
      <c r="E72" s="95"/>
      <c r="F72" s="96"/>
      <c r="G72" s="96"/>
      <c r="H72" s="98"/>
      <c r="I72" s="36">
        <v>2</v>
      </c>
      <c r="J72" s="37" t="s">
        <v>150</v>
      </c>
      <c r="K72" s="38" t="s">
        <v>35</v>
      </c>
      <c r="L72" s="41">
        <v>3</v>
      </c>
      <c r="M72" s="39">
        <v>0</v>
      </c>
      <c r="N72" s="39">
        <v>0</v>
      </c>
      <c r="O72" s="39">
        <v>3</v>
      </c>
      <c r="P72" s="40">
        <f t="shared" si="13"/>
        <v>6</v>
      </c>
      <c r="Q72" s="39">
        <v>70</v>
      </c>
      <c r="R72" s="41">
        <v>12</v>
      </c>
      <c r="S72" s="42">
        <f t="shared" si="11"/>
        <v>5040</v>
      </c>
      <c r="T72" s="91"/>
      <c r="U72" s="102"/>
    </row>
    <row r="73" spans="1:21" ht="32.1" customHeight="1">
      <c r="A73" s="93"/>
      <c r="B73" s="94"/>
      <c r="C73" s="35"/>
      <c r="D73" s="13"/>
      <c r="E73" s="95"/>
      <c r="F73" s="96"/>
      <c r="G73" s="96"/>
      <c r="H73" s="98"/>
      <c r="I73" s="52">
        <v>3</v>
      </c>
      <c r="J73" s="38" t="s">
        <v>52</v>
      </c>
      <c r="K73" s="38" t="s">
        <v>40</v>
      </c>
      <c r="L73" s="41">
        <v>10</v>
      </c>
      <c r="M73" s="39"/>
      <c r="N73" s="39"/>
      <c r="O73" s="39"/>
      <c r="P73" s="40">
        <f t="shared" si="13"/>
        <v>10</v>
      </c>
      <c r="Q73" s="39">
        <v>70</v>
      </c>
      <c r="R73" s="41">
        <v>12</v>
      </c>
      <c r="S73" s="42">
        <f t="shared" si="11"/>
        <v>8400</v>
      </c>
      <c r="T73" s="91"/>
      <c r="U73" s="102"/>
    </row>
    <row r="74" spans="1:21" ht="32.1" customHeight="1">
      <c r="A74" s="43">
        <v>25</v>
      </c>
      <c r="B74" s="44">
        <v>601</v>
      </c>
      <c r="C74" s="35">
        <v>154601</v>
      </c>
      <c r="D74" s="13" t="s">
        <v>26</v>
      </c>
      <c r="E74" s="54" t="s">
        <v>151</v>
      </c>
      <c r="F74" s="46">
        <v>8322353</v>
      </c>
      <c r="G74" s="55" t="s">
        <v>152</v>
      </c>
      <c r="H74" s="53" t="s">
        <v>153</v>
      </c>
      <c r="I74" s="52">
        <v>3</v>
      </c>
      <c r="J74" s="38" t="s">
        <v>52</v>
      </c>
      <c r="K74" s="38" t="s">
        <v>40</v>
      </c>
      <c r="L74" s="39">
        <v>15</v>
      </c>
      <c r="M74" s="39"/>
      <c r="N74" s="39"/>
      <c r="O74" s="39"/>
      <c r="P74" s="40">
        <f t="shared" si="5"/>
        <v>15</v>
      </c>
      <c r="Q74" s="39">
        <v>70</v>
      </c>
      <c r="R74" s="39">
        <v>12</v>
      </c>
      <c r="S74" s="42">
        <f t="shared" si="6"/>
        <v>12600</v>
      </c>
      <c r="T74" s="49">
        <f t="shared" si="7"/>
        <v>12600</v>
      </c>
      <c r="U74" s="50"/>
    </row>
    <row r="75" spans="1:21" ht="32.1" customHeight="1">
      <c r="A75" s="43">
        <v>26</v>
      </c>
      <c r="B75" s="44">
        <v>602</v>
      </c>
      <c r="C75" s="35">
        <v>154602</v>
      </c>
      <c r="D75" s="13" t="s">
        <v>26</v>
      </c>
      <c r="E75" s="54" t="s">
        <v>154</v>
      </c>
      <c r="F75" s="46">
        <v>8326686</v>
      </c>
      <c r="G75" s="55" t="s">
        <v>155</v>
      </c>
      <c r="H75" s="53" t="s">
        <v>156</v>
      </c>
      <c r="I75" s="52">
        <v>3</v>
      </c>
      <c r="J75" s="38" t="s">
        <v>52</v>
      </c>
      <c r="K75" s="38" t="s">
        <v>40</v>
      </c>
      <c r="L75" s="39">
        <v>11</v>
      </c>
      <c r="M75" s="39"/>
      <c r="N75" s="39"/>
      <c r="O75" s="39"/>
      <c r="P75" s="40">
        <f t="shared" si="5"/>
        <v>11</v>
      </c>
      <c r="Q75" s="39">
        <v>70</v>
      </c>
      <c r="R75" s="39">
        <v>12</v>
      </c>
      <c r="S75" s="42">
        <f t="shared" si="6"/>
        <v>9240</v>
      </c>
      <c r="T75" s="49">
        <f t="shared" si="7"/>
        <v>9240</v>
      </c>
      <c r="U75" s="50"/>
    </row>
    <row r="76" spans="1:21" ht="32.1" customHeight="1">
      <c r="A76" s="43">
        <v>27</v>
      </c>
      <c r="B76" s="44">
        <v>603</v>
      </c>
      <c r="C76" s="35">
        <v>154603</v>
      </c>
      <c r="D76" s="13" t="s">
        <v>26</v>
      </c>
      <c r="E76" s="54" t="s">
        <v>157</v>
      </c>
      <c r="F76" s="46">
        <v>8569088</v>
      </c>
      <c r="G76" s="55" t="s">
        <v>158</v>
      </c>
      <c r="H76" s="53" t="s">
        <v>159</v>
      </c>
      <c r="I76" s="52">
        <v>3</v>
      </c>
      <c r="J76" s="38" t="s">
        <v>52</v>
      </c>
      <c r="K76" s="38" t="s">
        <v>40</v>
      </c>
      <c r="L76" s="39">
        <v>31</v>
      </c>
      <c r="M76" s="39"/>
      <c r="N76" s="39"/>
      <c r="O76" s="39"/>
      <c r="P76" s="40">
        <f t="shared" si="5"/>
        <v>31</v>
      </c>
      <c r="Q76" s="39">
        <v>70</v>
      </c>
      <c r="R76" s="39">
        <v>12</v>
      </c>
      <c r="S76" s="42">
        <f t="shared" si="6"/>
        <v>26040</v>
      </c>
      <c r="T76" s="49">
        <f t="shared" si="7"/>
        <v>26040</v>
      </c>
      <c r="U76" s="50"/>
    </row>
    <row r="77" spans="1:21" ht="32.1" customHeight="1">
      <c r="A77" s="43">
        <v>28</v>
      </c>
      <c r="B77" s="44">
        <v>604</v>
      </c>
      <c r="C77" s="35">
        <v>154604</v>
      </c>
      <c r="D77" s="13" t="s">
        <v>26</v>
      </c>
      <c r="E77" s="54" t="s">
        <v>160</v>
      </c>
      <c r="F77" s="46">
        <v>8222231</v>
      </c>
      <c r="G77" s="55" t="s">
        <v>161</v>
      </c>
      <c r="H77" s="53" t="s">
        <v>162</v>
      </c>
      <c r="I77" s="52">
        <v>3</v>
      </c>
      <c r="J77" s="38" t="s">
        <v>52</v>
      </c>
      <c r="K77" s="38" t="s">
        <v>40</v>
      </c>
      <c r="L77" s="39">
        <v>26</v>
      </c>
      <c r="M77" s="39"/>
      <c r="N77" s="39"/>
      <c r="O77" s="39"/>
      <c r="P77" s="40">
        <f t="shared" si="5"/>
        <v>26</v>
      </c>
      <c r="Q77" s="39">
        <v>70</v>
      </c>
      <c r="R77" s="39">
        <v>12</v>
      </c>
      <c r="S77" s="42">
        <f t="shared" si="6"/>
        <v>21840</v>
      </c>
      <c r="T77" s="49">
        <f t="shared" si="7"/>
        <v>21840</v>
      </c>
      <c r="U77" s="50"/>
    </row>
    <row r="78" spans="1:21" ht="32.1" customHeight="1">
      <c r="A78" s="43">
        <v>29</v>
      </c>
      <c r="B78" s="44">
        <v>605</v>
      </c>
      <c r="C78" s="35">
        <v>154605</v>
      </c>
      <c r="D78" s="13" t="s">
        <v>26</v>
      </c>
      <c r="E78" s="54" t="s">
        <v>163</v>
      </c>
      <c r="F78" s="46">
        <v>8322819</v>
      </c>
      <c r="G78" s="55" t="s">
        <v>164</v>
      </c>
      <c r="H78" s="53" t="s">
        <v>165</v>
      </c>
      <c r="I78" s="52">
        <v>3</v>
      </c>
      <c r="J78" s="38" t="s">
        <v>52</v>
      </c>
      <c r="K78" s="38" t="s">
        <v>40</v>
      </c>
      <c r="L78" s="39">
        <v>20</v>
      </c>
      <c r="M78" s="39"/>
      <c r="N78" s="39"/>
      <c r="O78" s="39"/>
      <c r="P78" s="40">
        <f t="shared" si="5"/>
        <v>20</v>
      </c>
      <c r="Q78" s="39">
        <v>70</v>
      </c>
      <c r="R78" s="39">
        <v>12</v>
      </c>
      <c r="S78" s="42">
        <f t="shared" si="6"/>
        <v>16800</v>
      </c>
      <c r="T78" s="49">
        <f t="shared" si="7"/>
        <v>16800</v>
      </c>
      <c r="U78" s="50"/>
    </row>
    <row r="79" spans="1:21" ht="32.1" customHeight="1">
      <c r="A79" s="93">
        <v>30</v>
      </c>
      <c r="B79" s="94">
        <v>606</v>
      </c>
      <c r="C79" s="35">
        <v>154606</v>
      </c>
      <c r="D79" s="13" t="s">
        <v>26</v>
      </c>
      <c r="E79" s="103" t="s">
        <v>166</v>
      </c>
      <c r="F79" s="96">
        <v>8331163</v>
      </c>
      <c r="G79" s="104" t="s">
        <v>167</v>
      </c>
      <c r="H79" s="98" t="s">
        <v>168</v>
      </c>
      <c r="I79" s="36">
        <v>1</v>
      </c>
      <c r="J79" s="37" t="s">
        <v>31</v>
      </c>
      <c r="K79" s="38" t="s">
        <v>51</v>
      </c>
      <c r="L79" s="39">
        <v>4</v>
      </c>
      <c r="M79" s="39">
        <v>0</v>
      </c>
      <c r="N79" s="39">
        <v>0</v>
      </c>
      <c r="O79" s="39">
        <v>21</v>
      </c>
      <c r="P79" s="40">
        <f t="shared" si="5"/>
        <v>25</v>
      </c>
      <c r="Q79" s="39">
        <v>70</v>
      </c>
      <c r="R79" s="41">
        <v>5</v>
      </c>
      <c r="S79" s="42">
        <f t="shared" si="6"/>
        <v>8750</v>
      </c>
      <c r="T79" s="91">
        <f>SUM(S79:S80)</f>
        <v>10710</v>
      </c>
      <c r="U79" s="99"/>
    </row>
    <row r="80" spans="1:21" ht="32.1" customHeight="1">
      <c r="A80" s="93"/>
      <c r="B80" s="94"/>
      <c r="C80" s="35"/>
      <c r="D80" s="13"/>
      <c r="E80" s="103"/>
      <c r="F80" s="96"/>
      <c r="G80" s="104"/>
      <c r="H80" s="98"/>
      <c r="I80" s="36">
        <v>3</v>
      </c>
      <c r="J80" s="37" t="s">
        <v>34</v>
      </c>
      <c r="K80" s="38" t="s">
        <v>146</v>
      </c>
      <c r="L80" s="39">
        <v>4</v>
      </c>
      <c r="M80" s="39"/>
      <c r="N80" s="39"/>
      <c r="O80" s="39"/>
      <c r="P80" s="40">
        <f t="shared" si="5"/>
        <v>4</v>
      </c>
      <c r="Q80" s="39">
        <v>70</v>
      </c>
      <c r="R80" s="41">
        <v>7</v>
      </c>
      <c r="S80" s="42">
        <f t="shared" si="6"/>
        <v>1960</v>
      </c>
      <c r="T80" s="91"/>
      <c r="U80" s="99"/>
    </row>
    <row r="81" spans="1:21" ht="32.1" customHeight="1">
      <c r="A81" s="43">
        <v>31</v>
      </c>
      <c r="B81" s="44">
        <v>607</v>
      </c>
      <c r="C81" s="35">
        <v>154607</v>
      </c>
      <c r="D81" s="13" t="s">
        <v>26</v>
      </c>
      <c r="E81" s="54" t="s">
        <v>169</v>
      </c>
      <c r="F81" s="46">
        <v>8223208</v>
      </c>
      <c r="G81" s="55" t="s">
        <v>170</v>
      </c>
      <c r="H81" s="53" t="s">
        <v>171</v>
      </c>
      <c r="I81" s="52">
        <v>3</v>
      </c>
      <c r="J81" s="38" t="s">
        <v>52</v>
      </c>
      <c r="K81" s="38" t="s">
        <v>40</v>
      </c>
      <c r="L81" s="39">
        <v>9</v>
      </c>
      <c r="M81" s="39"/>
      <c r="N81" s="39"/>
      <c r="O81" s="39"/>
      <c r="P81" s="40">
        <f t="shared" si="5"/>
        <v>9</v>
      </c>
      <c r="Q81" s="39">
        <v>70</v>
      </c>
      <c r="R81" s="39">
        <v>12</v>
      </c>
      <c r="S81" s="42">
        <f t="shared" si="6"/>
        <v>7560</v>
      </c>
      <c r="T81" s="49">
        <f t="shared" si="7"/>
        <v>7560</v>
      </c>
      <c r="U81" s="50"/>
    </row>
    <row r="82" spans="1:21" ht="32.1" customHeight="1">
      <c r="A82" s="43">
        <v>32</v>
      </c>
      <c r="B82" s="44">
        <v>608</v>
      </c>
      <c r="C82" s="35">
        <v>154608</v>
      </c>
      <c r="D82" s="13" t="s">
        <v>26</v>
      </c>
      <c r="E82" s="54" t="s">
        <v>172</v>
      </c>
      <c r="F82" s="46">
        <v>8324308</v>
      </c>
      <c r="G82" s="55" t="s">
        <v>173</v>
      </c>
      <c r="H82" s="53" t="s">
        <v>174</v>
      </c>
      <c r="I82" s="52">
        <v>3</v>
      </c>
      <c r="J82" s="38" t="s">
        <v>52</v>
      </c>
      <c r="K82" s="38" t="s">
        <v>40</v>
      </c>
      <c r="L82" s="39">
        <v>18</v>
      </c>
      <c r="M82" s="39"/>
      <c r="N82" s="39"/>
      <c r="O82" s="39"/>
      <c r="P82" s="40">
        <f t="shared" si="5"/>
        <v>18</v>
      </c>
      <c r="Q82" s="39">
        <v>70</v>
      </c>
      <c r="R82" s="39">
        <v>12</v>
      </c>
      <c r="S82" s="42">
        <f t="shared" si="6"/>
        <v>15120</v>
      </c>
      <c r="T82" s="49">
        <f t="shared" si="7"/>
        <v>15120</v>
      </c>
      <c r="U82" s="50"/>
    </row>
    <row r="83" spans="1:21" ht="32.1" customHeight="1">
      <c r="A83" s="43">
        <v>33</v>
      </c>
      <c r="B83" s="44">
        <v>609</v>
      </c>
      <c r="C83" s="35">
        <v>154610</v>
      </c>
      <c r="D83" s="13" t="s">
        <v>26</v>
      </c>
      <c r="E83" s="54" t="s">
        <v>175</v>
      </c>
      <c r="F83" s="46">
        <v>8351218</v>
      </c>
      <c r="G83" s="47" t="s">
        <v>176</v>
      </c>
      <c r="H83" s="53" t="s">
        <v>177</v>
      </c>
      <c r="I83" s="52">
        <v>3</v>
      </c>
      <c r="J83" s="38" t="s">
        <v>52</v>
      </c>
      <c r="K83" s="38" t="s">
        <v>40</v>
      </c>
      <c r="L83" s="39">
        <v>10</v>
      </c>
      <c r="M83" s="39"/>
      <c r="N83" s="39"/>
      <c r="O83" s="39"/>
      <c r="P83" s="40">
        <f t="shared" si="5"/>
        <v>10</v>
      </c>
      <c r="Q83" s="39">
        <v>70</v>
      </c>
      <c r="R83" s="39">
        <v>12</v>
      </c>
      <c r="S83" s="42">
        <f t="shared" si="6"/>
        <v>8400</v>
      </c>
      <c r="T83" s="49">
        <f t="shared" si="7"/>
        <v>8400</v>
      </c>
      <c r="U83" s="50"/>
    </row>
    <row r="84" spans="1:21" ht="32.1" customHeight="1">
      <c r="A84" s="43">
        <v>34</v>
      </c>
      <c r="B84" s="44">
        <v>610</v>
      </c>
      <c r="C84" s="35">
        <v>154611</v>
      </c>
      <c r="D84" s="13" t="s">
        <v>26</v>
      </c>
      <c r="E84" s="54" t="s">
        <v>178</v>
      </c>
      <c r="F84" s="46">
        <v>8324093</v>
      </c>
      <c r="G84" s="56" t="s">
        <v>179</v>
      </c>
      <c r="H84" s="53" t="s">
        <v>180</v>
      </c>
      <c r="I84" s="52">
        <v>3</v>
      </c>
      <c r="J84" s="38" t="s">
        <v>52</v>
      </c>
      <c r="K84" s="38" t="s">
        <v>40</v>
      </c>
      <c r="L84" s="39">
        <v>5</v>
      </c>
      <c r="M84" s="39"/>
      <c r="N84" s="39"/>
      <c r="O84" s="39"/>
      <c r="P84" s="40">
        <f t="shared" si="5"/>
        <v>5</v>
      </c>
      <c r="Q84" s="39">
        <v>70</v>
      </c>
      <c r="R84" s="39">
        <v>12</v>
      </c>
      <c r="S84" s="42">
        <f t="shared" si="6"/>
        <v>4200</v>
      </c>
      <c r="T84" s="49">
        <f t="shared" si="7"/>
        <v>4200</v>
      </c>
      <c r="U84" s="50"/>
    </row>
    <row r="85" spans="1:21" ht="32.1" customHeight="1">
      <c r="A85" s="43">
        <v>35</v>
      </c>
      <c r="B85" s="44">
        <v>611</v>
      </c>
      <c r="C85" s="35">
        <v>154612</v>
      </c>
      <c r="D85" s="13" t="s">
        <v>26</v>
      </c>
      <c r="E85" s="54" t="s">
        <v>181</v>
      </c>
      <c r="F85" s="46">
        <v>8223787</v>
      </c>
      <c r="G85" s="46" t="s">
        <v>148</v>
      </c>
      <c r="H85" s="57" t="s">
        <v>182</v>
      </c>
      <c r="I85" s="52">
        <v>3</v>
      </c>
      <c r="J85" s="38" t="s">
        <v>52</v>
      </c>
      <c r="K85" s="37" t="s">
        <v>40</v>
      </c>
      <c r="L85" s="39">
        <v>24</v>
      </c>
      <c r="M85" s="39"/>
      <c r="N85" s="39"/>
      <c r="O85" s="39"/>
      <c r="P85" s="40">
        <f t="shared" si="5"/>
        <v>24</v>
      </c>
      <c r="Q85" s="39">
        <v>70</v>
      </c>
      <c r="R85" s="39">
        <v>12</v>
      </c>
      <c r="S85" s="42">
        <f t="shared" si="6"/>
        <v>20160</v>
      </c>
      <c r="T85" s="49">
        <f t="shared" si="7"/>
        <v>20160</v>
      </c>
      <c r="U85" s="50"/>
    </row>
    <row r="86" spans="1:21" ht="32.1" customHeight="1">
      <c r="A86" s="43">
        <v>36</v>
      </c>
      <c r="B86" s="44">
        <v>612</v>
      </c>
      <c r="C86" s="35">
        <v>154613</v>
      </c>
      <c r="D86" s="13" t="s">
        <v>26</v>
      </c>
      <c r="E86" s="54" t="s">
        <v>183</v>
      </c>
      <c r="F86" s="46">
        <v>8561395</v>
      </c>
      <c r="G86" s="46" t="s">
        <v>184</v>
      </c>
      <c r="H86" s="53" t="s">
        <v>185</v>
      </c>
      <c r="I86" s="52">
        <v>3</v>
      </c>
      <c r="J86" s="38" t="s">
        <v>52</v>
      </c>
      <c r="K86" s="37" t="s">
        <v>40</v>
      </c>
      <c r="L86" s="39">
        <v>13</v>
      </c>
      <c r="M86" s="39"/>
      <c r="N86" s="39"/>
      <c r="O86" s="39"/>
      <c r="P86" s="40">
        <f t="shared" si="5"/>
        <v>13</v>
      </c>
      <c r="Q86" s="39">
        <v>70</v>
      </c>
      <c r="R86" s="39">
        <v>12</v>
      </c>
      <c r="S86" s="42">
        <f t="shared" si="6"/>
        <v>10920</v>
      </c>
      <c r="T86" s="49">
        <f t="shared" si="7"/>
        <v>10920</v>
      </c>
      <c r="U86" s="50"/>
    </row>
    <row r="87" spans="1:21" ht="32.1" customHeight="1">
      <c r="A87" s="93">
        <v>37</v>
      </c>
      <c r="B87" s="94">
        <v>613</v>
      </c>
      <c r="C87" s="35">
        <v>154614</v>
      </c>
      <c r="D87" s="13" t="s">
        <v>62</v>
      </c>
      <c r="E87" s="103" t="s">
        <v>186</v>
      </c>
      <c r="F87" s="96">
        <v>8611006</v>
      </c>
      <c r="G87" s="96" t="s">
        <v>187</v>
      </c>
      <c r="H87" s="98" t="s">
        <v>188</v>
      </c>
      <c r="I87" s="36">
        <v>1</v>
      </c>
      <c r="J87" s="37" t="s">
        <v>31</v>
      </c>
      <c r="K87" s="38" t="s">
        <v>189</v>
      </c>
      <c r="L87" s="41">
        <v>0</v>
      </c>
      <c r="M87" s="39">
        <v>0</v>
      </c>
      <c r="N87" s="39">
        <v>8</v>
      </c>
      <c r="O87" s="39">
        <v>17</v>
      </c>
      <c r="P87" s="40">
        <f t="shared" si="5"/>
        <v>25</v>
      </c>
      <c r="Q87" s="39">
        <v>70</v>
      </c>
      <c r="R87" s="41">
        <v>4</v>
      </c>
      <c r="S87" s="42">
        <f t="shared" si="6"/>
        <v>7000</v>
      </c>
      <c r="T87" s="91">
        <f>SUM(S87:S89)</f>
        <v>54040</v>
      </c>
      <c r="U87" s="102"/>
    </row>
    <row r="88" spans="1:21" ht="32.1" customHeight="1">
      <c r="A88" s="93"/>
      <c r="B88" s="94"/>
      <c r="C88" s="35"/>
      <c r="D88" s="13"/>
      <c r="E88" s="103"/>
      <c r="F88" s="96"/>
      <c r="G88" s="96"/>
      <c r="H88" s="98"/>
      <c r="I88" s="36">
        <v>2</v>
      </c>
      <c r="J88" s="37" t="s">
        <v>119</v>
      </c>
      <c r="K88" s="38" t="s">
        <v>35</v>
      </c>
      <c r="L88" s="41">
        <v>6</v>
      </c>
      <c r="M88" s="39">
        <v>0</v>
      </c>
      <c r="N88" s="39">
        <v>6</v>
      </c>
      <c r="O88" s="39">
        <v>16</v>
      </c>
      <c r="P88" s="40">
        <f t="shared" si="5"/>
        <v>28</v>
      </c>
      <c r="Q88" s="39">
        <v>70</v>
      </c>
      <c r="R88" s="41">
        <v>12</v>
      </c>
      <c r="S88" s="42">
        <f t="shared" si="6"/>
        <v>23520</v>
      </c>
      <c r="T88" s="91"/>
      <c r="U88" s="102"/>
    </row>
    <row r="89" spans="1:21" ht="32.1" customHeight="1">
      <c r="A89" s="93"/>
      <c r="B89" s="94"/>
      <c r="C89" s="35"/>
      <c r="D89" s="13"/>
      <c r="E89" s="103"/>
      <c r="F89" s="96"/>
      <c r="G89" s="96"/>
      <c r="H89" s="98"/>
      <c r="I89" s="52">
        <v>3</v>
      </c>
      <c r="J89" s="38" t="s">
        <v>52</v>
      </c>
      <c r="K89" s="38" t="s">
        <v>40</v>
      </c>
      <c r="L89" s="41">
        <v>28</v>
      </c>
      <c r="M89" s="39"/>
      <c r="N89" s="39"/>
      <c r="O89" s="39"/>
      <c r="P89" s="40">
        <f t="shared" si="5"/>
        <v>28</v>
      </c>
      <c r="Q89" s="39">
        <v>70</v>
      </c>
      <c r="R89" s="41">
        <v>12</v>
      </c>
      <c r="S89" s="42">
        <f t="shared" si="6"/>
        <v>23520</v>
      </c>
      <c r="T89" s="91"/>
      <c r="U89" s="102"/>
    </row>
    <row r="90" spans="1:21" ht="32.1" customHeight="1">
      <c r="A90" s="93">
        <v>38</v>
      </c>
      <c r="B90" s="94">
        <v>614</v>
      </c>
      <c r="C90" s="35">
        <v>154615</v>
      </c>
      <c r="D90" s="13" t="s">
        <v>62</v>
      </c>
      <c r="E90" s="103" t="s">
        <v>190</v>
      </c>
      <c r="F90" s="96">
        <v>8264624</v>
      </c>
      <c r="G90" s="96" t="s">
        <v>191</v>
      </c>
      <c r="H90" s="98" t="s">
        <v>192</v>
      </c>
      <c r="I90" s="36">
        <v>1</v>
      </c>
      <c r="J90" s="37" t="s">
        <v>31</v>
      </c>
      <c r="K90" s="38" t="s">
        <v>51</v>
      </c>
      <c r="L90" s="39">
        <v>14</v>
      </c>
      <c r="M90" s="39">
        <v>2</v>
      </c>
      <c r="N90" s="39">
        <v>0</v>
      </c>
      <c r="O90" s="39">
        <v>8</v>
      </c>
      <c r="P90" s="40">
        <f t="shared" si="5"/>
        <v>24</v>
      </c>
      <c r="Q90" s="39">
        <v>70</v>
      </c>
      <c r="R90" s="41">
        <v>5</v>
      </c>
      <c r="S90" s="42">
        <f t="shared" si="6"/>
        <v>8400</v>
      </c>
      <c r="T90" s="91">
        <f>SUM(S90:S92)</f>
        <v>32900</v>
      </c>
      <c r="U90" s="99"/>
    </row>
    <row r="91" spans="1:21" ht="32.1" customHeight="1">
      <c r="A91" s="93"/>
      <c r="B91" s="94"/>
      <c r="C91" s="35"/>
      <c r="D91" s="13"/>
      <c r="E91" s="103"/>
      <c r="F91" s="96"/>
      <c r="G91" s="96"/>
      <c r="H91" s="98"/>
      <c r="I91" s="36">
        <v>3</v>
      </c>
      <c r="J91" s="37" t="s">
        <v>34</v>
      </c>
      <c r="K91" s="38" t="s">
        <v>35</v>
      </c>
      <c r="L91" s="39">
        <v>21</v>
      </c>
      <c r="M91" s="39"/>
      <c r="N91" s="39"/>
      <c r="O91" s="39"/>
      <c r="P91" s="40">
        <f t="shared" si="5"/>
        <v>21</v>
      </c>
      <c r="Q91" s="39">
        <v>70</v>
      </c>
      <c r="R91" s="41">
        <v>12</v>
      </c>
      <c r="S91" s="42">
        <f t="shared" si="6"/>
        <v>17640</v>
      </c>
      <c r="T91" s="91"/>
      <c r="U91" s="99"/>
    </row>
    <row r="92" spans="1:21" ht="32.1" customHeight="1">
      <c r="A92" s="93"/>
      <c r="B92" s="94"/>
      <c r="C92" s="35"/>
      <c r="D92" s="13"/>
      <c r="E92" s="103"/>
      <c r="F92" s="96"/>
      <c r="G92" s="96"/>
      <c r="H92" s="98"/>
      <c r="I92" s="36">
        <v>3</v>
      </c>
      <c r="J92" s="37" t="s">
        <v>34</v>
      </c>
      <c r="K92" s="38" t="s">
        <v>131</v>
      </c>
      <c r="L92" s="39">
        <v>14</v>
      </c>
      <c r="M92" s="39"/>
      <c r="N92" s="39"/>
      <c r="O92" s="39"/>
      <c r="P92" s="40">
        <f t="shared" si="5"/>
        <v>14</v>
      </c>
      <c r="Q92" s="39">
        <v>70</v>
      </c>
      <c r="R92" s="41">
        <v>7</v>
      </c>
      <c r="S92" s="42">
        <f t="shared" si="6"/>
        <v>6860</v>
      </c>
      <c r="T92" s="91"/>
      <c r="U92" s="99"/>
    </row>
    <row r="93" spans="1:21" ht="32.1" customHeight="1">
      <c r="A93" s="43">
        <v>39</v>
      </c>
      <c r="B93" s="44">
        <v>615</v>
      </c>
      <c r="C93" s="35">
        <v>154616</v>
      </c>
      <c r="D93" s="13" t="s">
        <v>62</v>
      </c>
      <c r="E93" s="54" t="s">
        <v>193</v>
      </c>
      <c r="F93" s="46">
        <v>8265597</v>
      </c>
      <c r="G93" s="55" t="s">
        <v>194</v>
      </c>
      <c r="H93" s="53" t="s">
        <v>195</v>
      </c>
      <c r="I93" s="36">
        <v>3</v>
      </c>
      <c r="J93" s="37" t="s">
        <v>34</v>
      </c>
      <c r="K93" s="38" t="s">
        <v>40</v>
      </c>
      <c r="L93" s="39">
        <v>9</v>
      </c>
      <c r="M93" s="39"/>
      <c r="N93" s="39"/>
      <c r="O93" s="39"/>
      <c r="P93" s="40">
        <f t="shared" si="5"/>
        <v>9</v>
      </c>
      <c r="Q93" s="39">
        <v>70</v>
      </c>
      <c r="R93" s="41">
        <v>12</v>
      </c>
      <c r="S93" s="42">
        <f t="shared" si="6"/>
        <v>7560</v>
      </c>
      <c r="T93" s="49">
        <f t="shared" si="7"/>
        <v>7560</v>
      </c>
      <c r="U93" s="50"/>
    </row>
    <row r="94" spans="1:21" ht="32.1" customHeight="1">
      <c r="A94" s="43">
        <v>40</v>
      </c>
      <c r="B94" s="44">
        <v>616</v>
      </c>
      <c r="C94" s="35">
        <v>154617</v>
      </c>
      <c r="D94" s="13" t="s">
        <v>62</v>
      </c>
      <c r="E94" s="54" t="s">
        <v>196</v>
      </c>
      <c r="F94" s="46">
        <v>8266945</v>
      </c>
      <c r="G94" s="56" t="s">
        <v>197</v>
      </c>
      <c r="H94" s="53" t="s">
        <v>198</v>
      </c>
      <c r="I94" s="36">
        <v>3</v>
      </c>
      <c r="J94" s="37" t="s">
        <v>34</v>
      </c>
      <c r="K94" s="38" t="s">
        <v>40</v>
      </c>
      <c r="L94" s="39">
        <v>16</v>
      </c>
      <c r="M94" s="39"/>
      <c r="N94" s="39"/>
      <c r="O94" s="39"/>
      <c r="P94" s="40">
        <f t="shared" si="5"/>
        <v>16</v>
      </c>
      <c r="Q94" s="39">
        <v>70</v>
      </c>
      <c r="R94" s="41">
        <v>12</v>
      </c>
      <c r="S94" s="42">
        <f t="shared" si="6"/>
        <v>13440</v>
      </c>
      <c r="T94" s="49">
        <f t="shared" si="7"/>
        <v>13440</v>
      </c>
      <c r="U94" s="50"/>
    </row>
    <row r="95" spans="1:21" ht="32.1" customHeight="1">
      <c r="A95" s="43">
        <v>41</v>
      </c>
      <c r="B95" s="44">
        <v>617</v>
      </c>
      <c r="C95" s="35">
        <v>154618</v>
      </c>
      <c r="D95" s="13" t="s">
        <v>67</v>
      </c>
      <c r="E95" s="54" t="s">
        <v>199</v>
      </c>
      <c r="F95" s="46">
        <v>8523984</v>
      </c>
      <c r="G95" s="46" t="s">
        <v>200</v>
      </c>
      <c r="H95" s="58" t="s">
        <v>201</v>
      </c>
      <c r="I95" s="36">
        <v>3</v>
      </c>
      <c r="J95" s="37" t="s">
        <v>34</v>
      </c>
      <c r="K95" s="38" t="s">
        <v>40</v>
      </c>
      <c r="L95" s="39">
        <v>18</v>
      </c>
      <c r="M95" s="39"/>
      <c r="N95" s="39"/>
      <c r="O95" s="39"/>
      <c r="P95" s="40">
        <f t="shared" si="5"/>
        <v>18</v>
      </c>
      <c r="Q95" s="39">
        <v>70</v>
      </c>
      <c r="R95" s="41">
        <v>12</v>
      </c>
      <c r="S95" s="42">
        <f t="shared" si="6"/>
        <v>15120</v>
      </c>
      <c r="T95" s="49">
        <f>SUM(S95:S95)</f>
        <v>15120</v>
      </c>
      <c r="U95" s="59"/>
    </row>
    <row r="96" spans="1:21" ht="28.5">
      <c r="A96" s="43">
        <v>42</v>
      </c>
      <c r="B96" s="44">
        <v>618</v>
      </c>
      <c r="C96" s="35">
        <v>154619</v>
      </c>
      <c r="D96" s="13" t="s">
        <v>67</v>
      </c>
      <c r="E96" s="54" t="s">
        <v>202</v>
      </c>
      <c r="F96" s="46">
        <v>8520209</v>
      </c>
      <c r="G96" s="55" t="s">
        <v>203</v>
      </c>
      <c r="H96" s="53" t="s">
        <v>204</v>
      </c>
      <c r="I96" s="36">
        <v>3</v>
      </c>
      <c r="J96" s="37" t="s">
        <v>34</v>
      </c>
      <c r="K96" s="38" t="s">
        <v>40</v>
      </c>
      <c r="L96" s="39">
        <v>24</v>
      </c>
      <c r="M96" s="39"/>
      <c r="N96" s="39"/>
      <c r="O96" s="39"/>
      <c r="P96" s="40">
        <f t="shared" si="5"/>
        <v>24</v>
      </c>
      <c r="Q96" s="39">
        <v>70</v>
      </c>
      <c r="R96" s="41">
        <v>12</v>
      </c>
      <c r="S96" s="42">
        <f t="shared" si="6"/>
        <v>20160</v>
      </c>
      <c r="T96" s="49">
        <f t="shared" si="7"/>
        <v>20160</v>
      </c>
      <c r="U96" s="60"/>
    </row>
    <row r="97" spans="1:21" ht="32.1" customHeight="1">
      <c r="A97" s="43">
        <v>43</v>
      </c>
      <c r="B97" s="44">
        <v>619</v>
      </c>
      <c r="C97" s="35">
        <v>154620</v>
      </c>
      <c r="D97" s="13" t="s">
        <v>67</v>
      </c>
      <c r="E97" s="54" t="s">
        <v>205</v>
      </c>
      <c r="F97" s="46">
        <v>8562619</v>
      </c>
      <c r="G97" s="56" t="s">
        <v>206</v>
      </c>
      <c r="H97" s="53" t="s">
        <v>207</v>
      </c>
      <c r="I97" s="36">
        <v>3</v>
      </c>
      <c r="J97" s="37" t="s">
        <v>34</v>
      </c>
      <c r="K97" s="38" t="s">
        <v>40</v>
      </c>
      <c r="L97" s="39">
        <v>15</v>
      </c>
      <c r="M97" s="39"/>
      <c r="N97" s="39"/>
      <c r="O97" s="39"/>
      <c r="P97" s="40">
        <f t="shared" si="5"/>
        <v>15</v>
      </c>
      <c r="Q97" s="39">
        <v>70</v>
      </c>
      <c r="R97" s="41">
        <v>12</v>
      </c>
      <c r="S97" s="42">
        <f t="shared" si="6"/>
        <v>12600</v>
      </c>
      <c r="T97" s="49">
        <f t="shared" si="7"/>
        <v>12600</v>
      </c>
      <c r="U97" s="50"/>
    </row>
    <row r="98" spans="1:21" ht="32.1" customHeight="1">
      <c r="A98" s="43">
        <v>44</v>
      </c>
      <c r="B98" s="44">
        <v>620</v>
      </c>
      <c r="C98" s="35">
        <v>154622</v>
      </c>
      <c r="D98" s="13" t="s">
        <v>67</v>
      </c>
      <c r="E98" s="54" t="s">
        <v>208</v>
      </c>
      <c r="F98" s="46">
        <v>8421611</v>
      </c>
      <c r="G98" s="56" t="s">
        <v>209</v>
      </c>
      <c r="H98" s="53" t="s">
        <v>210</v>
      </c>
      <c r="I98" s="36">
        <v>3</v>
      </c>
      <c r="J98" s="37" t="s">
        <v>34</v>
      </c>
      <c r="K98" s="38" t="s">
        <v>40</v>
      </c>
      <c r="L98" s="39">
        <v>9</v>
      </c>
      <c r="M98" s="39"/>
      <c r="N98" s="39"/>
      <c r="O98" s="39"/>
      <c r="P98" s="40">
        <f t="shared" si="5"/>
        <v>9</v>
      </c>
      <c r="Q98" s="39">
        <v>70</v>
      </c>
      <c r="R98" s="41">
        <v>12</v>
      </c>
      <c r="S98" s="42">
        <f t="shared" si="6"/>
        <v>7560</v>
      </c>
      <c r="T98" s="49">
        <f t="shared" si="7"/>
        <v>7560</v>
      </c>
      <c r="U98" s="50"/>
    </row>
    <row r="99" spans="1:21" ht="32.1" customHeight="1">
      <c r="A99" s="43">
        <v>45</v>
      </c>
      <c r="B99" s="44">
        <v>621</v>
      </c>
      <c r="C99" s="35">
        <v>154621</v>
      </c>
      <c r="D99" s="13" t="s">
        <v>67</v>
      </c>
      <c r="E99" s="54" t="s">
        <v>211</v>
      </c>
      <c r="F99" s="46">
        <v>8524663</v>
      </c>
      <c r="G99" s="56" t="s">
        <v>212</v>
      </c>
      <c r="H99" s="53" t="s">
        <v>213</v>
      </c>
      <c r="I99" s="36">
        <v>3</v>
      </c>
      <c r="J99" s="37" t="s">
        <v>34</v>
      </c>
      <c r="K99" s="38" t="s">
        <v>40</v>
      </c>
      <c r="L99" s="39">
        <v>13</v>
      </c>
      <c r="M99" s="39"/>
      <c r="N99" s="39"/>
      <c r="O99" s="39"/>
      <c r="P99" s="40">
        <f t="shared" si="5"/>
        <v>13</v>
      </c>
      <c r="Q99" s="39">
        <v>70</v>
      </c>
      <c r="R99" s="41">
        <v>12</v>
      </c>
      <c r="S99" s="42">
        <f t="shared" si="6"/>
        <v>10920</v>
      </c>
      <c r="T99" s="49">
        <f t="shared" si="7"/>
        <v>10920</v>
      </c>
      <c r="U99" s="50"/>
    </row>
    <row r="100" spans="1:21" ht="32.1" customHeight="1">
      <c r="A100" s="105">
        <v>46</v>
      </c>
      <c r="B100" s="108">
        <v>622</v>
      </c>
      <c r="C100" s="35">
        <v>154623</v>
      </c>
      <c r="D100" s="13" t="s">
        <v>67</v>
      </c>
      <c r="E100" s="111" t="s">
        <v>214</v>
      </c>
      <c r="F100" s="114">
        <v>8525043</v>
      </c>
      <c r="G100" s="114" t="s">
        <v>215</v>
      </c>
      <c r="H100" s="120" t="s">
        <v>216</v>
      </c>
      <c r="I100" s="36">
        <v>1</v>
      </c>
      <c r="J100" s="37" t="s">
        <v>31</v>
      </c>
      <c r="K100" s="38" t="s">
        <v>45</v>
      </c>
      <c r="L100" s="39">
        <v>4</v>
      </c>
      <c r="M100" s="39">
        <v>0</v>
      </c>
      <c r="N100" s="39">
        <v>0</v>
      </c>
      <c r="O100" s="39">
        <v>18</v>
      </c>
      <c r="P100" s="40">
        <f t="shared" si="5"/>
        <v>22</v>
      </c>
      <c r="Q100" s="39">
        <v>70</v>
      </c>
      <c r="R100" s="41">
        <v>5</v>
      </c>
      <c r="S100" s="42">
        <f t="shared" si="6"/>
        <v>7700</v>
      </c>
      <c r="T100" s="91">
        <f>SUM(S100:S101)</f>
        <v>9660</v>
      </c>
      <c r="U100" s="99"/>
    </row>
    <row r="101" spans="1:21" ht="32.1" customHeight="1">
      <c r="A101" s="107"/>
      <c r="B101" s="110"/>
      <c r="C101" s="35"/>
      <c r="D101" s="13"/>
      <c r="E101" s="113"/>
      <c r="F101" s="116"/>
      <c r="G101" s="116"/>
      <c r="H101" s="122"/>
      <c r="I101" s="36">
        <v>3</v>
      </c>
      <c r="J101" s="37" t="s">
        <v>34</v>
      </c>
      <c r="K101" s="38" t="s">
        <v>35</v>
      </c>
      <c r="L101" s="39">
        <v>4</v>
      </c>
      <c r="M101" s="39"/>
      <c r="N101" s="39"/>
      <c r="O101" s="39"/>
      <c r="P101" s="40">
        <f t="shared" si="5"/>
        <v>4</v>
      </c>
      <c r="Q101" s="39">
        <v>70</v>
      </c>
      <c r="R101" s="41">
        <v>7</v>
      </c>
      <c r="S101" s="42">
        <f t="shared" si="6"/>
        <v>1960</v>
      </c>
      <c r="T101" s="91"/>
      <c r="U101" s="99"/>
    </row>
    <row r="102" spans="1:21" ht="32.1" customHeight="1">
      <c r="A102" s="105">
        <v>47</v>
      </c>
      <c r="B102" s="108">
        <v>623</v>
      </c>
      <c r="C102" s="35">
        <v>154624</v>
      </c>
      <c r="D102" s="13" t="s">
        <v>67</v>
      </c>
      <c r="E102" s="111" t="s">
        <v>217</v>
      </c>
      <c r="F102" s="114">
        <v>8528720</v>
      </c>
      <c r="G102" s="117" t="s">
        <v>218</v>
      </c>
      <c r="H102" s="120" t="s">
        <v>219</v>
      </c>
      <c r="I102" s="36">
        <v>1</v>
      </c>
      <c r="J102" s="37" t="s">
        <v>31</v>
      </c>
      <c r="K102" s="38" t="s">
        <v>51</v>
      </c>
      <c r="L102" s="39">
        <v>3</v>
      </c>
      <c r="M102" s="39">
        <v>2</v>
      </c>
      <c r="N102" s="39">
        <v>0</v>
      </c>
      <c r="O102" s="39">
        <v>17</v>
      </c>
      <c r="P102" s="40">
        <f t="shared" si="5"/>
        <v>22</v>
      </c>
      <c r="Q102" s="39">
        <v>70</v>
      </c>
      <c r="R102" s="41">
        <v>5</v>
      </c>
      <c r="S102" s="42">
        <f t="shared" si="6"/>
        <v>7700</v>
      </c>
      <c r="T102" s="123">
        <f>SUM(S102:S107)</f>
        <v>24710</v>
      </c>
      <c r="U102" s="99"/>
    </row>
    <row r="103" spans="1:21" ht="32.1" customHeight="1">
      <c r="A103" s="106"/>
      <c r="B103" s="109"/>
      <c r="C103" s="35"/>
      <c r="D103" s="13"/>
      <c r="E103" s="112"/>
      <c r="F103" s="115"/>
      <c r="G103" s="118"/>
      <c r="H103" s="121"/>
      <c r="I103" s="36">
        <v>2</v>
      </c>
      <c r="J103" s="37" t="s">
        <v>220</v>
      </c>
      <c r="K103" s="38" t="s">
        <v>45</v>
      </c>
      <c r="L103" s="39">
        <v>3</v>
      </c>
      <c r="M103" s="39">
        <v>3</v>
      </c>
      <c r="N103" s="39"/>
      <c r="O103" s="39"/>
      <c r="P103" s="40">
        <f t="shared" si="5"/>
        <v>6</v>
      </c>
      <c r="Q103" s="39">
        <v>70</v>
      </c>
      <c r="R103" s="39">
        <v>5</v>
      </c>
      <c r="S103" s="42">
        <f t="shared" si="6"/>
        <v>2100</v>
      </c>
      <c r="T103" s="124"/>
      <c r="U103" s="99"/>
    </row>
    <row r="104" spans="1:21" ht="32.1" customHeight="1">
      <c r="A104" s="106"/>
      <c r="B104" s="109"/>
      <c r="C104" s="35"/>
      <c r="D104" s="13"/>
      <c r="E104" s="112"/>
      <c r="F104" s="115"/>
      <c r="G104" s="118"/>
      <c r="H104" s="121"/>
      <c r="I104" s="36">
        <v>3</v>
      </c>
      <c r="J104" s="37" t="s">
        <v>34</v>
      </c>
      <c r="K104" s="38" t="s">
        <v>35</v>
      </c>
      <c r="L104" s="39">
        <v>15</v>
      </c>
      <c r="M104" s="39"/>
      <c r="N104" s="39"/>
      <c r="O104" s="39"/>
      <c r="P104" s="40">
        <f t="shared" si="5"/>
        <v>15</v>
      </c>
      <c r="Q104" s="39">
        <v>70</v>
      </c>
      <c r="R104" s="41">
        <v>12</v>
      </c>
      <c r="S104" s="42">
        <f t="shared" si="6"/>
        <v>12600</v>
      </c>
      <c r="T104" s="124"/>
      <c r="U104" s="99"/>
    </row>
    <row r="105" spans="1:21" ht="32.1" customHeight="1">
      <c r="A105" s="106"/>
      <c r="B105" s="109"/>
      <c r="C105" s="35"/>
      <c r="D105" s="13"/>
      <c r="E105" s="112"/>
      <c r="F105" s="115"/>
      <c r="G105" s="118"/>
      <c r="H105" s="121"/>
      <c r="I105" s="36">
        <v>3</v>
      </c>
      <c r="J105" s="37" t="s">
        <v>34</v>
      </c>
      <c r="K105" s="38" t="s">
        <v>131</v>
      </c>
      <c r="L105" s="39">
        <v>2</v>
      </c>
      <c r="M105" s="39"/>
      <c r="N105" s="39"/>
      <c r="O105" s="39"/>
      <c r="P105" s="40">
        <f t="shared" si="5"/>
        <v>2</v>
      </c>
      <c r="Q105" s="39">
        <v>70</v>
      </c>
      <c r="R105" s="41">
        <v>7</v>
      </c>
      <c r="S105" s="42">
        <f t="shared" si="6"/>
        <v>980</v>
      </c>
      <c r="T105" s="124"/>
      <c r="U105" s="99"/>
    </row>
    <row r="106" spans="1:21" ht="32.1" customHeight="1">
      <c r="A106" s="106"/>
      <c r="B106" s="109"/>
      <c r="C106" s="35"/>
      <c r="D106" s="13"/>
      <c r="E106" s="112"/>
      <c r="F106" s="115"/>
      <c r="G106" s="118"/>
      <c r="H106" s="121"/>
      <c r="I106" s="36">
        <v>3</v>
      </c>
      <c r="J106" s="37" t="s">
        <v>34</v>
      </c>
      <c r="K106" s="38" t="s">
        <v>140</v>
      </c>
      <c r="L106" s="39">
        <v>2</v>
      </c>
      <c r="M106" s="39"/>
      <c r="N106" s="39"/>
      <c r="O106" s="39"/>
      <c r="P106" s="40">
        <f t="shared" si="5"/>
        <v>2</v>
      </c>
      <c r="Q106" s="39">
        <v>70</v>
      </c>
      <c r="R106" s="39">
        <v>7</v>
      </c>
      <c r="S106" s="42">
        <f t="shared" si="6"/>
        <v>980</v>
      </c>
      <c r="T106" s="124"/>
      <c r="U106" s="99"/>
    </row>
    <row r="107" spans="1:21" ht="32.1" customHeight="1">
      <c r="A107" s="107"/>
      <c r="B107" s="110"/>
      <c r="C107" s="35"/>
      <c r="D107" s="13"/>
      <c r="E107" s="113"/>
      <c r="F107" s="116"/>
      <c r="G107" s="119"/>
      <c r="H107" s="122"/>
      <c r="I107" s="36">
        <v>3</v>
      </c>
      <c r="J107" s="37" t="s">
        <v>34</v>
      </c>
      <c r="K107" s="38" t="s">
        <v>73</v>
      </c>
      <c r="L107" s="39">
        <v>1</v>
      </c>
      <c r="M107" s="39"/>
      <c r="N107" s="39"/>
      <c r="O107" s="39"/>
      <c r="P107" s="40">
        <f t="shared" si="5"/>
        <v>1</v>
      </c>
      <c r="Q107" s="39">
        <v>70</v>
      </c>
      <c r="R107" s="39">
        <v>5</v>
      </c>
      <c r="S107" s="42">
        <f t="shared" si="6"/>
        <v>350</v>
      </c>
      <c r="T107" s="125"/>
      <c r="U107" s="99"/>
    </row>
    <row r="108" spans="1:21" ht="32.1" customHeight="1">
      <c r="A108" s="43">
        <v>48</v>
      </c>
      <c r="B108" s="44">
        <v>624</v>
      </c>
      <c r="C108" s="35">
        <v>154625</v>
      </c>
      <c r="D108" s="13" t="s">
        <v>67</v>
      </c>
      <c r="E108" s="54" t="s">
        <v>221</v>
      </c>
      <c r="F108" s="46">
        <v>8571746</v>
      </c>
      <c r="G108" s="56" t="s">
        <v>222</v>
      </c>
      <c r="H108" s="53" t="s">
        <v>223</v>
      </c>
      <c r="I108" s="36">
        <v>3</v>
      </c>
      <c r="J108" s="37" t="s">
        <v>34</v>
      </c>
      <c r="K108" s="38" t="s">
        <v>40</v>
      </c>
      <c r="L108" s="39">
        <v>6</v>
      </c>
      <c r="M108" s="39"/>
      <c r="N108" s="39"/>
      <c r="O108" s="39"/>
      <c r="P108" s="40">
        <f t="shared" si="5"/>
        <v>6</v>
      </c>
      <c r="Q108" s="39">
        <v>70</v>
      </c>
      <c r="R108" s="39">
        <v>12</v>
      </c>
      <c r="S108" s="42">
        <f t="shared" si="6"/>
        <v>5040</v>
      </c>
      <c r="T108" s="49">
        <f t="shared" si="7"/>
        <v>5040</v>
      </c>
      <c r="U108" s="50"/>
    </row>
    <row r="109" spans="1:21" ht="32.1" customHeight="1">
      <c r="A109" s="43">
        <v>49</v>
      </c>
      <c r="B109" s="44">
        <v>625</v>
      </c>
      <c r="C109" s="35">
        <v>154630</v>
      </c>
      <c r="D109" s="13" t="s">
        <v>80</v>
      </c>
      <c r="E109" s="54" t="s">
        <v>224</v>
      </c>
      <c r="F109" s="46">
        <v>8661223</v>
      </c>
      <c r="G109" s="56" t="s">
        <v>225</v>
      </c>
      <c r="H109" s="53" t="s">
        <v>226</v>
      </c>
      <c r="I109" s="36">
        <v>3</v>
      </c>
      <c r="J109" s="61" t="s">
        <v>227</v>
      </c>
      <c r="K109" s="37"/>
      <c r="L109" s="39"/>
      <c r="M109" s="39"/>
      <c r="N109" s="39"/>
      <c r="O109" s="39"/>
      <c r="P109" s="40">
        <f t="shared" si="5"/>
        <v>0</v>
      </c>
      <c r="Q109" s="39">
        <v>70</v>
      </c>
      <c r="R109" s="39"/>
      <c r="S109" s="42">
        <f t="shared" si="6"/>
        <v>0</v>
      </c>
      <c r="T109" s="49">
        <f t="shared" si="7"/>
        <v>0</v>
      </c>
      <c r="U109" s="50"/>
    </row>
    <row r="110" spans="1:21" ht="32.1" customHeight="1">
      <c r="A110" s="105">
        <v>50</v>
      </c>
      <c r="B110" s="108">
        <v>626</v>
      </c>
      <c r="C110" s="35">
        <v>154626</v>
      </c>
      <c r="D110" s="13" t="s">
        <v>80</v>
      </c>
      <c r="E110" s="111" t="s">
        <v>228</v>
      </c>
      <c r="F110" s="114">
        <v>8651024</v>
      </c>
      <c r="G110" s="114" t="s">
        <v>229</v>
      </c>
      <c r="H110" s="120" t="s">
        <v>230</v>
      </c>
      <c r="I110" s="36">
        <v>2</v>
      </c>
      <c r="J110" s="37" t="s">
        <v>231</v>
      </c>
      <c r="K110" s="38" t="s">
        <v>232</v>
      </c>
      <c r="L110" s="41">
        <v>0</v>
      </c>
      <c r="M110" s="39">
        <v>0</v>
      </c>
      <c r="N110" s="39">
        <v>0</v>
      </c>
      <c r="O110" s="39">
        <v>12</v>
      </c>
      <c r="P110" s="40">
        <f t="shared" si="5"/>
        <v>12</v>
      </c>
      <c r="Q110" s="39">
        <v>70</v>
      </c>
      <c r="R110" s="41">
        <v>3</v>
      </c>
      <c r="S110" s="42">
        <f t="shared" si="6"/>
        <v>2520</v>
      </c>
      <c r="T110" s="91">
        <f>SUM(S110:S112)</f>
        <v>8400</v>
      </c>
      <c r="U110" s="102"/>
    </row>
    <row r="111" spans="1:21" ht="32.1" customHeight="1">
      <c r="A111" s="106"/>
      <c r="B111" s="109"/>
      <c r="C111" s="35"/>
      <c r="D111" s="13"/>
      <c r="E111" s="112"/>
      <c r="F111" s="115"/>
      <c r="G111" s="115"/>
      <c r="H111" s="121"/>
      <c r="I111" s="36">
        <v>2</v>
      </c>
      <c r="J111" s="37" t="s">
        <v>233</v>
      </c>
      <c r="K111" s="38" t="s">
        <v>45</v>
      </c>
      <c r="L111" s="41">
        <v>0</v>
      </c>
      <c r="M111" s="39">
        <v>0</v>
      </c>
      <c r="N111" s="39">
        <v>0</v>
      </c>
      <c r="O111" s="39">
        <v>12</v>
      </c>
      <c r="P111" s="40">
        <f t="shared" si="5"/>
        <v>12</v>
      </c>
      <c r="Q111" s="39">
        <v>70</v>
      </c>
      <c r="R111" s="41">
        <v>5</v>
      </c>
      <c r="S111" s="42">
        <f t="shared" si="6"/>
        <v>4200</v>
      </c>
      <c r="T111" s="91"/>
      <c r="U111" s="102"/>
    </row>
    <row r="112" spans="1:21" ht="32.1" customHeight="1">
      <c r="A112" s="107"/>
      <c r="B112" s="110"/>
      <c r="C112" s="35"/>
      <c r="D112" s="13"/>
      <c r="E112" s="113"/>
      <c r="F112" s="116"/>
      <c r="G112" s="116"/>
      <c r="H112" s="122"/>
      <c r="I112" s="52">
        <v>3</v>
      </c>
      <c r="J112" s="38" t="s">
        <v>52</v>
      </c>
      <c r="K112" s="38" t="s">
        <v>40</v>
      </c>
      <c r="L112" s="41">
        <v>2</v>
      </c>
      <c r="M112" s="39"/>
      <c r="N112" s="39"/>
      <c r="O112" s="39"/>
      <c r="P112" s="40">
        <f t="shared" si="5"/>
        <v>2</v>
      </c>
      <c r="Q112" s="39">
        <v>70</v>
      </c>
      <c r="R112" s="41">
        <v>12</v>
      </c>
      <c r="S112" s="42">
        <f t="shared" si="6"/>
        <v>1680</v>
      </c>
      <c r="T112" s="91"/>
      <c r="U112" s="102"/>
    </row>
    <row r="113" spans="1:21" ht="32.1" customHeight="1">
      <c r="A113" s="43">
        <v>51</v>
      </c>
      <c r="B113" s="44">
        <v>627</v>
      </c>
      <c r="C113" s="35">
        <v>154628</v>
      </c>
      <c r="D113" s="13" t="s">
        <v>80</v>
      </c>
      <c r="E113" s="54" t="s">
        <v>234</v>
      </c>
      <c r="F113" s="46">
        <v>8652183</v>
      </c>
      <c r="G113" s="47" t="s">
        <v>235</v>
      </c>
      <c r="H113" s="53" t="s">
        <v>236</v>
      </c>
      <c r="I113" s="36">
        <v>3</v>
      </c>
      <c r="J113" s="37" t="s">
        <v>52</v>
      </c>
      <c r="K113" s="37" t="s">
        <v>40</v>
      </c>
      <c r="L113" s="39">
        <v>14</v>
      </c>
      <c r="M113" s="39"/>
      <c r="N113" s="39"/>
      <c r="O113" s="39"/>
      <c r="P113" s="40">
        <f t="shared" si="5"/>
        <v>14</v>
      </c>
      <c r="Q113" s="39">
        <v>70</v>
      </c>
      <c r="R113" s="39">
        <v>12</v>
      </c>
      <c r="S113" s="42">
        <f t="shared" si="6"/>
        <v>11760</v>
      </c>
      <c r="T113" s="49">
        <f t="shared" si="7"/>
        <v>11760</v>
      </c>
      <c r="U113" s="50"/>
    </row>
    <row r="114" spans="1:21" ht="32.1" customHeight="1">
      <c r="A114" s="105">
        <v>52</v>
      </c>
      <c r="B114" s="126">
        <v>628</v>
      </c>
      <c r="C114" s="35">
        <v>154627</v>
      </c>
      <c r="D114" s="35" t="s">
        <v>80</v>
      </c>
      <c r="E114" s="111" t="s">
        <v>237</v>
      </c>
      <c r="F114" s="114">
        <v>8651640</v>
      </c>
      <c r="G114" s="114" t="s">
        <v>238</v>
      </c>
      <c r="H114" s="120" t="s">
        <v>239</v>
      </c>
      <c r="I114" s="36">
        <v>1</v>
      </c>
      <c r="J114" s="37" t="s">
        <v>31</v>
      </c>
      <c r="K114" s="38" t="s">
        <v>51</v>
      </c>
      <c r="L114" s="39">
        <v>6</v>
      </c>
      <c r="M114" s="39">
        <v>2</v>
      </c>
      <c r="N114" s="39">
        <v>0</v>
      </c>
      <c r="O114" s="39">
        <v>2</v>
      </c>
      <c r="P114" s="40">
        <f>SUM(L114:O114)</f>
        <v>10</v>
      </c>
      <c r="Q114" s="39">
        <v>70</v>
      </c>
      <c r="R114" s="41">
        <v>5</v>
      </c>
      <c r="S114" s="42">
        <f>P114*R114*Q114</f>
        <v>3500</v>
      </c>
      <c r="T114" s="91">
        <f>SUM(S114:S116)</f>
        <v>7280</v>
      </c>
      <c r="U114" s="102"/>
    </row>
    <row r="115" spans="1:21" ht="32.1" customHeight="1">
      <c r="A115" s="106"/>
      <c r="B115" s="127"/>
      <c r="C115" s="35"/>
      <c r="D115" s="35"/>
      <c r="E115" s="112"/>
      <c r="F115" s="115"/>
      <c r="G115" s="115"/>
      <c r="H115" s="121"/>
      <c r="I115" s="52">
        <v>3</v>
      </c>
      <c r="J115" s="38" t="s">
        <v>52</v>
      </c>
      <c r="K115" s="38" t="s">
        <v>40</v>
      </c>
      <c r="L115" s="41">
        <v>1</v>
      </c>
      <c r="M115" s="39"/>
      <c r="N115" s="39"/>
      <c r="O115" s="39"/>
      <c r="P115" s="40">
        <f>SUM(L115:O115)</f>
        <v>1</v>
      </c>
      <c r="Q115" s="39">
        <v>70</v>
      </c>
      <c r="R115" s="41">
        <v>12</v>
      </c>
      <c r="S115" s="42">
        <f>P115*R115*Q115</f>
        <v>840</v>
      </c>
      <c r="T115" s="91"/>
      <c r="U115" s="102"/>
    </row>
    <row r="116" spans="1:21" ht="32.1" customHeight="1">
      <c r="A116" s="107"/>
      <c r="B116" s="128"/>
      <c r="C116" s="35"/>
      <c r="D116" s="35"/>
      <c r="E116" s="113"/>
      <c r="F116" s="116"/>
      <c r="G116" s="116"/>
      <c r="H116" s="122"/>
      <c r="I116" s="52">
        <v>3</v>
      </c>
      <c r="J116" s="38" t="s">
        <v>52</v>
      </c>
      <c r="K116" s="38" t="s">
        <v>60</v>
      </c>
      <c r="L116" s="41">
        <v>6</v>
      </c>
      <c r="M116" s="39"/>
      <c r="N116" s="39"/>
      <c r="O116" s="39"/>
      <c r="P116" s="40">
        <f>SUM(L116:O116)</f>
        <v>6</v>
      </c>
      <c r="Q116" s="39">
        <v>70</v>
      </c>
      <c r="R116" s="41">
        <v>7</v>
      </c>
      <c r="S116" s="42">
        <f>P116*R116*Q116</f>
        <v>2940</v>
      </c>
      <c r="T116" s="91"/>
      <c r="U116" s="102"/>
    </row>
    <row r="117" spans="1:21" ht="32.1" customHeight="1">
      <c r="A117" s="43">
        <v>53</v>
      </c>
      <c r="B117" s="62">
        <v>629</v>
      </c>
      <c r="C117" s="35">
        <v>154629</v>
      </c>
      <c r="D117" s="35" t="s">
        <v>80</v>
      </c>
      <c r="E117" s="54" t="s">
        <v>240</v>
      </c>
      <c r="F117" s="46">
        <v>8662600</v>
      </c>
      <c r="G117" s="47" t="s">
        <v>241</v>
      </c>
      <c r="H117" s="53" t="s">
        <v>242</v>
      </c>
      <c r="I117" s="52">
        <v>3</v>
      </c>
      <c r="J117" s="38" t="s">
        <v>52</v>
      </c>
      <c r="K117" s="38" t="s">
        <v>40</v>
      </c>
      <c r="L117" s="41">
        <v>5</v>
      </c>
      <c r="M117" s="39"/>
      <c r="N117" s="39"/>
      <c r="O117" s="39"/>
      <c r="P117" s="40">
        <f>SUM(L117:O117)</f>
        <v>5</v>
      </c>
      <c r="Q117" s="39">
        <v>70</v>
      </c>
      <c r="R117" s="41">
        <v>12</v>
      </c>
      <c r="S117" s="42">
        <f t="shared" si="6"/>
        <v>4200</v>
      </c>
      <c r="T117" s="49">
        <f t="shared" si="7"/>
        <v>4200</v>
      </c>
      <c r="U117" s="50"/>
    </row>
    <row r="118" spans="1:21" ht="32.1" customHeight="1">
      <c r="A118" s="43">
        <v>54</v>
      </c>
      <c r="B118" s="62">
        <v>630</v>
      </c>
      <c r="C118" s="35">
        <v>154632</v>
      </c>
      <c r="D118" s="35" t="s">
        <v>80</v>
      </c>
      <c r="E118" s="54" t="s">
        <v>243</v>
      </c>
      <c r="F118" s="46">
        <v>8631011</v>
      </c>
      <c r="G118" s="47" t="s">
        <v>244</v>
      </c>
      <c r="H118" s="53" t="s">
        <v>245</v>
      </c>
      <c r="I118" s="36">
        <v>3</v>
      </c>
      <c r="J118" s="61" t="s">
        <v>246</v>
      </c>
      <c r="K118" s="37"/>
      <c r="L118" s="39"/>
      <c r="M118" s="39"/>
      <c r="N118" s="39"/>
      <c r="O118" s="39"/>
      <c r="P118" s="40">
        <f t="shared" si="5"/>
        <v>0</v>
      </c>
      <c r="Q118" s="39">
        <v>70</v>
      </c>
      <c r="R118" s="39"/>
      <c r="S118" s="42">
        <f t="shared" si="6"/>
        <v>0</v>
      </c>
      <c r="T118" s="49">
        <f t="shared" si="7"/>
        <v>0</v>
      </c>
      <c r="U118" s="50"/>
    </row>
    <row r="119" spans="1:21" ht="32.1" customHeight="1">
      <c r="A119" s="43">
        <v>55</v>
      </c>
      <c r="B119" s="62">
        <v>631</v>
      </c>
      <c r="C119" s="35">
        <v>154633</v>
      </c>
      <c r="D119" s="35" t="s">
        <v>80</v>
      </c>
      <c r="E119" s="54" t="s">
        <v>247</v>
      </c>
      <c r="F119" s="46">
        <v>8601228</v>
      </c>
      <c r="G119" s="47" t="s">
        <v>248</v>
      </c>
      <c r="H119" s="53" t="s">
        <v>249</v>
      </c>
      <c r="I119" s="36">
        <v>3</v>
      </c>
      <c r="J119" s="61" t="s">
        <v>246</v>
      </c>
      <c r="K119" s="37"/>
      <c r="L119" s="39"/>
      <c r="M119" s="39"/>
      <c r="N119" s="39"/>
      <c r="O119" s="39"/>
      <c r="P119" s="40">
        <f t="shared" si="5"/>
        <v>0</v>
      </c>
      <c r="Q119" s="39">
        <v>70</v>
      </c>
      <c r="R119" s="39"/>
      <c r="S119" s="42">
        <f t="shared" si="6"/>
        <v>0</v>
      </c>
      <c r="T119" s="49">
        <f t="shared" si="7"/>
        <v>0</v>
      </c>
      <c r="U119" s="50"/>
    </row>
    <row r="120" spans="1:21" ht="32.1" customHeight="1">
      <c r="A120" s="43">
        <v>56</v>
      </c>
      <c r="B120" s="62">
        <v>632</v>
      </c>
      <c r="C120" s="35">
        <v>154631</v>
      </c>
      <c r="D120" s="35" t="s">
        <v>80</v>
      </c>
      <c r="E120" s="54" t="s">
        <v>250</v>
      </c>
      <c r="F120" s="46">
        <v>8652275</v>
      </c>
      <c r="G120" s="55" t="s">
        <v>56</v>
      </c>
      <c r="H120" s="53" t="s">
        <v>251</v>
      </c>
      <c r="I120" s="36">
        <v>3</v>
      </c>
      <c r="J120" s="61" t="s">
        <v>246</v>
      </c>
      <c r="K120" s="37"/>
      <c r="L120" s="39"/>
      <c r="M120" s="39"/>
      <c r="N120" s="39"/>
      <c r="O120" s="39"/>
      <c r="P120" s="40">
        <f t="shared" si="5"/>
        <v>0</v>
      </c>
      <c r="Q120" s="39">
        <v>70</v>
      </c>
      <c r="R120" s="39"/>
      <c r="S120" s="42">
        <f t="shared" si="6"/>
        <v>0</v>
      </c>
      <c r="T120" s="49">
        <f t="shared" si="7"/>
        <v>0</v>
      </c>
      <c r="U120" s="50"/>
    </row>
    <row r="121" spans="1:21" ht="32.1" customHeight="1">
      <c r="A121" s="43">
        <v>57</v>
      </c>
      <c r="B121" s="62">
        <v>633</v>
      </c>
      <c r="C121" s="35">
        <v>154634</v>
      </c>
      <c r="D121" s="35" t="s">
        <v>89</v>
      </c>
      <c r="E121" s="54" t="s">
        <v>252</v>
      </c>
      <c r="F121" s="46">
        <v>8762031</v>
      </c>
      <c r="G121" s="56" t="s">
        <v>253</v>
      </c>
      <c r="H121" s="53" t="s">
        <v>254</v>
      </c>
      <c r="I121" s="52">
        <v>3</v>
      </c>
      <c r="J121" s="38" t="s">
        <v>52</v>
      </c>
      <c r="K121" s="38" t="s">
        <v>40</v>
      </c>
      <c r="L121" s="41">
        <v>11</v>
      </c>
      <c r="M121" s="39"/>
      <c r="N121" s="39"/>
      <c r="O121" s="39"/>
      <c r="P121" s="40">
        <f>SUM(L121:O121)</f>
        <v>11</v>
      </c>
      <c r="Q121" s="39">
        <v>70</v>
      </c>
      <c r="R121" s="41">
        <v>12</v>
      </c>
      <c r="S121" s="42">
        <f t="shared" si="6"/>
        <v>9240</v>
      </c>
      <c r="T121" s="49">
        <f t="shared" si="7"/>
        <v>9240</v>
      </c>
      <c r="U121" s="50"/>
    </row>
    <row r="122" spans="1:21" ht="32.1" customHeight="1">
      <c r="A122" s="43">
        <v>58</v>
      </c>
      <c r="B122" s="62">
        <v>634</v>
      </c>
      <c r="C122" s="35">
        <v>154636</v>
      </c>
      <c r="D122" s="35" t="s">
        <v>89</v>
      </c>
      <c r="E122" s="54" t="s">
        <v>255</v>
      </c>
      <c r="F122" s="46">
        <v>8763904</v>
      </c>
      <c r="G122" s="47" t="s">
        <v>256</v>
      </c>
      <c r="H122" s="53" t="s">
        <v>257</v>
      </c>
      <c r="I122" s="52">
        <v>3</v>
      </c>
      <c r="J122" s="38" t="s">
        <v>52</v>
      </c>
      <c r="K122" s="38" t="s">
        <v>40</v>
      </c>
      <c r="L122" s="41">
        <v>5</v>
      </c>
      <c r="M122" s="39"/>
      <c r="N122" s="39"/>
      <c r="O122" s="39"/>
      <c r="P122" s="40">
        <f>SUM(L122:O122)</f>
        <v>5</v>
      </c>
      <c r="Q122" s="39">
        <v>70</v>
      </c>
      <c r="R122" s="41">
        <v>12</v>
      </c>
      <c r="S122" s="42">
        <f t="shared" si="6"/>
        <v>4200</v>
      </c>
      <c r="T122" s="49">
        <f t="shared" si="7"/>
        <v>4200</v>
      </c>
      <c r="U122" s="50"/>
    </row>
    <row r="123" spans="1:21" ht="32.1" customHeight="1">
      <c r="A123" s="43">
        <v>59</v>
      </c>
      <c r="B123" s="62">
        <v>635</v>
      </c>
      <c r="C123" s="35">
        <v>154642</v>
      </c>
      <c r="D123" s="35" t="s">
        <v>89</v>
      </c>
      <c r="E123" s="54" t="s">
        <v>258</v>
      </c>
      <c r="F123" s="46">
        <v>8771024</v>
      </c>
      <c r="G123" s="63" t="s">
        <v>259</v>
      </c>
      <c r="H123" s="53" t="s">
        <v>260</v>
      </c>
      <c r="I123" s="36">
        <v>1</v>
      </c>
      <c r="J123" s="37" t="s">
        <v>31</v>
      </c>
      <c r="K123" s="38" t="s">
        <v>261</v>
      </c>
      <c r="L123" s="39">
        <v>0</v>
      </c>
      <c r="M123" s="39">
        <v>0</v>
      </c>
      <c r="N123" s="39">
        <v>0</v>
      </c>
      <c r="O123" s="39">
        <v>14</v>
      </c>
      <c r="P123" s="40">
        <f>SUM(L123:O123)</f>
        <v>14</v>
      </c>
      <c r="Q123" s="39">
        <v>70</v>
      </c>
      <c r="R123" s="41">
        <v>9</v>
      </c>
      <c r="S123" s="42">
        <f>P123*R123*Q123</f>
        <v>8820</v>
      </c>
      <c r="T123" s="49">
        <f t="shared" si="7"/>
        <v>8820</v>
      </c>
      <c r="U123" s="50"/>
    </row>
    <row r="124" spans="1:21" ht="32.1" customHeight="1">
      <c r="A124" s="105">
        <v>60</v>
      </c>
      <c r="B124" s="126">
        <v>636</v>
      </c>
      <c r="C124" s="35">
        <v>154640</v>
      </c>
      <c r="D124" s="35" t="s">
        <v>89</v>
      </c>
      <c r="E124" s="111" t="s">
        <v>262</v>
      </c>
      <c r="F124" s="114">
        <v>8751654</v>
      </c>
      <c r="G124" s="114"/>
      <c r="H124" s="120" t="s">
        <v>263</v>
      </c>
      <c r="I124" s="36">
        <v>2</v>
      </c>
      <c r="J124" s="37" t="s">
        <v>264</v>
      </c>
      <c r="K124" s="38" t="s">
        <v>265</v>
      </c>
      <c r="L124" s="39">
        <v>2</v>
      </c>
      <c r="M124" s="39">
        <v>4</v>
      </c>
      <c r="N124" s="39">
        <v>0</v>
      </c>
      <c r="O124" s="39">
        <v>19</v>
      </c>
      <c r="P124" s="40">
        <f t="shared" ref="P124:P131" si="14">SUM(L124:O124)</f>
        <v>25</v>
      </c>
      <c r="Q124" s="39">
        <v>70</v>
      </c>
      <c r="R124" s="41">
        <v>3</v>
      </c>
      <c r="S124" s="42">
        <f t="shared" ref="S124:S125" si="15">P124*R124*Q124</f>
        <v>5250</v>
      </c>
      <c r="T124" s="91">
        <f>SUM(S124:S125)</f>
        <v>6510</v>
      </c>
      <c r="U124" s="99"/>
    </row>
    <row r="125" spans="1:21" ht="32.1" customHeight="1">
      <c r="A125" s="107"/>
      <c r="B125" s="128"/>
      <c r="C125" s="35"/>
      <c r="D125" s="35"/>
      <c r="E125" s="113"/>
      <c r="F125" s="116"/>
      <c r="G125" s="116"/>
      <c r="H125" s="122"/>
      <c r="I125" s="36">
        <v>3</v>
      </c>
      <c r="J125" s="37" t="s">
        <v>34</v>
      </c>
      <c r="K125" s="38" t="s">
        <v>40</v>
      </c>
      <c r="L125" s="39">
        <v>2</v>
      </c>
      <c r="M125" s="39"/>
      <c r="N125" s="39"/>
      <c r="O125" s="39"/>
      <c r="P125" s="40">
        <f t="shared" si="14"/>
        <v>2</v>
      </c>
      <c r="Q125" s="39">
        <v>70</v>
      </c>
      <c r="R125" s="41">
        <v>9</v>
      </c>
      <c r="S125" s="42">
        <f t="shared" si="15"/>
        <v>1260</v>
      </c>
      <c r="T125" s="91"/>
      <c r="U125" s="99"/>
    </row>
    <row r="126" spans="1:21" ht="32.1" customHeight="1">
      <c r="A126" s="43">
        <v>61</v>
      </c>
      <c r="B126" s="62">
        <v>638</v>
      </c>
      <c r="C126" s="35">
        <v>154638</v>
      </c>
      <c r="D126" s="35" t="s">
        <v>89</v>
      </c>
      <c r="E126" s="54" t="s">
        <v>266</v>
      </c>
      <c r="F126" s="46">
        <v>8762554</v>
      </c>
      <c r="G126" s="47" t="s">
        <v>267</v>
      </c>
      <c r="H126" s="53" t="s">
        <v>268</v>
      </c>
      <c r="I126" s="52">
        <v>3</v>
      </c>
      <c r="J126" s="38" t="s">
        <v>52</v>
      </c>
      <c r="K126" s="38" t="s">
        <v>40</v>
      </c>
      <c r="L126" s="41">
        <v>3</v>
      </c>
      <c r="M126" s="39"/>
      <c r="N126" s="39"/>
      <c r="O126" s="39"/>
      <c r="P126" s="40">
        <f t="shared" si="14"/>
        <v>3</v>
      </c>
      <c r="Q126" s="39">
        <v>70</v>
      </c>
      <c r="R126" s="41">
        <v>12</v>
      </c>
      <c r="S126" s="42">
        <f t="shared" si="6"/>
        <v>2520</v>
      </c>
      <c r="T126" s="49">
        <f t="shared" si="7"/>
        <v>2520</v>
      </c>
      <c r="U126" s="50"/>
    </row>
    <row r="127" spans="1:21" ht="32.1" customHeight="1">
      <c r="A127" s="43">
        <v>62</v>
      </c>
      <c r="B127" s="62">
        <v>639</v>
      </c>
      <c r="C127" s="35">
        <v>154637</v>
      </c>
      <c r="D127" s="35" t="s">
        <v>89</v>
      </c>
      <c r="E127" s="54" t="s">
        <v>269</v>
      </c>
      <c r="F127" s="46">
        <v>8762201</v>
      </c>
      <c r="G127" s="46" t="s">
        <v>184</v>
      </c>
      <c r="H127" s="53" t="s">
        <v>270</v>
      </c>
      <c r="I127" s="52">
        <v>3</v>
      </c>
      <c r="J127" s="38" t="s">
        <v>52</v>
      </c>
      <c r="K127" s="38" t="s">
        <v>40</v>
      </c>
      <c r="L127" s="41">
        <v>3</v>
      </c>
      <c r="M127" s="39"/>
      <c r="N127" s="39"/>
      <c r="O127" s="39"/>
      <c r="P127" s="40">
        <f t="shared" si="14"/>
        <v>3</v>
      </c>
      <c r="Q127" s="39">
        <v>70</v>
      </c>
      <c r="R127" s="41">
        <v>12</v>
      </c>
      <c r="S127" s="42">
        <f t="shared" ref="S127" si="16">P127*R127*Q127</f>
        <v>2520</v>
      </c>
      <c r="T127" s="49">
        <f t="shared" si="7"/>
        <v>2520</v>
      </c>
      <c r="U127" s="50"/>
    </row>
    <row r="128" spans="1:21" ht="32.1" customHeight="1">
      <c r="A128" s="105">
        <v>63</v>
      </c>
      <c r="B128" s="126">
        <v>641</v>
      </c>
      <c r="C128" s="35">
        <v>154643</v>
      </c>
      <c r="D128" s="35" t="s">
        <v>99</v>
      </c>
      <c r="E128" s="111" t="s">
        <v>271</v>
      </c>
      <c r="F128" s="114">
        <v>8701029</v>
      </c>
      <c r="G128" s="114" t="s">
        <v>272</v>
      </c>
      <c r="H128" s="120" t="s">
        <v>273</v>
      </c>
      <c r="I128" s="36">
        <v>2</v>
      </c>
      <c r="J128" s="37" t="s">
        <v>113</v>
      </c>
      <c r="K128" s="38" t="s">
        <v>40</v>
      </c>
      <c r="L128" s="39">
        <v>4</v>
      </c>
      <c r="M128" s="39"/>
      <c r="N128" s="39"/>
      <c r="O128" s="39"/>
      <c r="P128" s="40">
        <f t="shared" si="14"/>
        <v>4</v>
      </c>
      <c r="Q128" s="39">
        <v>70</v>
      </c>
      <c r="R128" s="41">
        <v>12</v>
      </c>
      <c r="S128" s="42">
        <f>P128*R128*Q128</f>
        <v>3360</v>
      </c>
      <c r="T128" s="91">
        <f>SUM(S128:S131)</f>
        <v>24360</v>
      </c>
      <c r="U128" s="99"/>
    </row>
    <row r="129" spans="1:21" ht="32.1" customHeight="1">
      <c r="A129" s="106"/>
      <c r="B129" s="127"/>
      <c r="C129" s="35"/>
      <c r="D129" s="35"/>
      <c r="E129" s="112"/>
      <c r="F129" s="115"/>
      <c r="G129" s="115"/>
      <c r="H129" s="121"/>
      <c r="I129" s="36">
        <v>2</v>
      </c>
      <c r="J129" s="37" t="s">
        <v>274</v>
      </c>
      <c r="K129" s="38" t="s">
        <v>45</v>
      </c>
      <c r="L129" s="39">
        <v>3</v>
      </c>
      <c r="M129" s="39"/>
      <c r="N129" s="39"/>
      <c r="O129" s="39"/>
      <c r="P129" s="40">
        <f t="shared" si="14"/>
        <v>3</v>
      </c>
      <c r="Q129" s="39">
        <v>70</v>
      </c>
      <c r="R129" s="41">
        <v>5</v>
      </c>
      <c r="S129" s="42">
        <f>P129*R129*Q129</f>
        <v>1050</v>
      </c>
      <c r="T129" s="91"/>
      <c r="U129" s="99"/>
    </row>
    <row r="130" spans="1:21" ht="32.1" customHeight="1">
      <c r="A130" s="106"/>
      <c r="B130" s="127"/>
      <c r="C130" s="35"/>
      <c r="D130" s="35"/>
      <c r="E130" s="112"/>
      <c r="F130" s="115"/>
      <c r="G130" s="115"/>
      <c r="H130" s="121"/>
      <c r="I130" s="36">
        <v>3</v>
      </c>
      <c r="J130" s="37" t="s">
        <v>34</v>
      </c>
      <c r="K130" s="38" t="s">
        <v>40</v>
      </c>
      <c r="L130" s="39">
        <v>22</v>
      </c>
      <c r="M130" s="39"/>
      <c r="N130" s="39"/>
      <c r="O130" s="39"/>
      <c r="P130" s="40">
        <f t="shared" si="14"/>
        <v>22</v>
      </c>
      <c r="Q130" s="39">
        <v>70</v>
      </c>
      <c r="R130" s="41">
        <v>12</v>
      </c>
      <c r="S130" s="42">
        <f>P130*R130*Q130</f>
        <v>18480</v>
      </c>
      <c r="T130" s="91"/>
      <c r="U130" s="99"/>
    </row>
    <row r="131" spans="1:21" ht="32.1" customHeight="1">
      <c r="A131" s="107"/>
      <c r="B131" s="128"/>
      <c r="C131" s="35"/>
      <c r="D131" s="35"/>
      <c r="E131" s="113"/>
      <c r="F131" s="116"/>
      <c r="G131" s="116"/>
      <c r="H131" s="122"/>
      <c r="I131" s="36">
        <v>3</v>
      </c>
      <c r="J131" s="37" t="s">
        <v>34</v>
      </c>
      <c r="K131" s="38" t="s">
        <v>140</v>
      </c>
      <c r="L131" s="39">
        <v>3</v>
      </c>
      <c r="M131" s="39"/>
      <c r="N131" s="39"/>
      <c r="O131" s="39"/>
      <c r="P131" s="40">
        <f t="shared" si="14"/>
        <v>3</v>
      </c>
      <c r="Q131" s="39">
        <v>70</v>
      </c>
      <c r="R131" s="41">
        <v>7</v>
      </c>
      <c r="S131" s="42">
        <f>P131*R131*Q131</f>
        <v>1470</v>
      </c>
      <c r="T131" s="91"/>
      <c r="U131" s="99"/>
    </row>
    <row r="132" spans="1:21" ht="32.1" customHeight="1">
      <c r="A132" s="43">
        <v>64</v>
      </c>
      <c r="B132" s="62">
        <v>642</v>
      </c>
      <c r="C132" s="35">
        <v>154644</v>
      </c>
      <c r="D132" s="35" t="s">
        <v>99</v>
      </c>
      <c r="E132" s="64" t="s">
        <v>275</v>
      </c>
      <c r="F132" s="46">
        <v>8701134</v>
      </c>
      <c r="G132" s="56" t="s">
        <v>276</v>
      </c>
      <c r="H132" s="57" t="s">
        <v>277</v>
      </c>
      <c r="I132" s="36">
        <v>3</v>
      </c>
      <c r="J132" s="61" t="s">
        <v>246</v>
      </c>
      <c r="K132" s="37"/>
      <c r="L132" s="39"/>
      <c r="M132" s="39"/>
      <c r="N132" s="39"/>
      <c r="O132" s="39"/>
      <c r="P132" s="40">
        <f t="shared" ref="P132:P185" si="17">SUM(L132:O132)</f>
        <v>0</v>
      </c>
      <c r="Q132" s="39">
        <v>70</v>
      </c>
      <c r="R132" s="39"/>
      <c r="S132" s="42">
        <f t="shared" ref="S132:S254" si="18">P132*R132*Q132</f>
        <v>0</v>
      </c>
      <c r="T132" s="49">
        <f t="shared" si="7"/>
        <v>0</v>
      </c>
      <c r="U132" s="50"/>
    </row>
    <row r="133" spans="1:21" ht="32.1" customHeight="1">
      <c r="A133" s="105">
        <v>65</v>
      </c>
      <c r="B133" s="126">
        <v>645</v>
      </c>
      <c r="C133" s="35">
        <v>154648</v>
      </c>
      <c r="D133" s="35" t="s">
        <v>99</v>
      </c>
      <c r="E133" s="111" t="s">
        <v>278</v>
      </c>
      <c r="F133" s="114">
        <v>8701049</v>
      </c>
      <c r="G133" s="114" t="s">
        <v>279</v>
      </c>
      <c r="H133" s="120" t="s">
        <v>280</v>
      </c>
      <c r="I133" s="36">
        <v>2</v>
      </c>
      <c r="J133" s="37" t="s">
        <v>281</v>
      </c>
      <c r="K133" s="38" t="s">
        <v>45</v>
      </c>
      <c r="L133" s="39">
        <v>9</v>
      </c>
      <c r="M133" s="39">
        <v>4</v>
      </c>
      <c r="N133" s="39">
        <v>0</v>
      </c>
      <c r="O133" s="39">
        <v>17</v>
      </c>
      <c r="P133" s="40">
        <f>SUM(L133:O133)</f>
        <v>30</v>
      </c>
      <c r="Q133" s="39">
        <v>70</v>
      </c>
      <c r="R133" s="41">
        <v>5</v>
      </c>
      <c r="S133" s="42">
        <f>P133*R133*Q133</f>
        <v>10500</v>
      </c>
      <c r="T133" s="91">
        <f>SUM(S133:S135)</f>
        <v>18270</v>
      </c>
      <c r="U133" s="102"/>
    </row>
    <row r="134" spans="1:21" ht="32.1" customHeight="1">
      <c r="A134" s="106"/>
      <c r="B134" s="127"/>
      <c r="C134" s="35"/>
      <c r="D134" s="35"/>
      <c r="E134" s="112"/>
      <c r="F134" s="115"/>
      <c r="G134" s="115"/>
      <c r="H134" s="121"/>
      <c r="I134" s="52">
        <v>3</v>
      </c>
      <c r="J134" s="38" t="s">
        <v>52</v>
      </c>
      <c r="K134" s="38" t="s">
        <v>35</v>
      </c>
      <c r="L134" s="41">
        <v>4</v>
      </c>
      <c r="M134" s="39"/>
      <c r="N134" s="39"/>
      <c r="O134" s="39"/>
      <c r="P134" s="40">
        <f>SUM(L134:O134)</f>
        <v>4</v>
      </c>
      <c r="Q134" s="39">
        <v>70</v>
      </c>
      <c r="R134" s="41">
        <v>12</v>
      </c>
      <c r="S134" s="42">
        <f>P134*R134*Q134</f>
        <v>3360</v>
      </c>
      <c r="T134" s="91"/>
      <c r="U134" s="102"/>
    </row>
    <row r="135" spans="1:21" ht="32.1" customHeight="1">
      <c r="A135" s="107"/>
      <c r="B135" s="128"/>
      <c r="C135" s="35"/>
      <c r="D135" s="35"/>
      <c r="E135" s="113"/>
      <c r="F135" s="116"/>
      <c r="G135" s="116"/>
      <c r="H135" s="122"/>
      <c r="I135" s="52">
        <v>3</v>
      </c>
      <c r="J135" s="38" t="s">
        <v>52</v>
      </c>
      <c r="K135" s="38" t="s">
        <v>140</v>
      </c>
      <c r="L135" s="41">
        <v>9</v>
      </c>
      <c r="M135" s="39"/>
      <c r="N135" s="39"/>
      <c r="O135" s="39"/>
      <c r="P135" s="40">
        <f>SUM(L135:O135)</f>
        <v>9</v>
      </c>
      <c r="Q135" s="39">
        <v>70</v>
      </c>
      <c r="R135" s="41">
        <v>7</v>
      </c>
      <c r="S135" s="42">
        <f>P135*R135*Q135</f>
        <v>4410</v>
      </c>
      <c r="T135" s="91"/>
      <c r="U135" s="102"/>
    </row>
    <row r="136" spans="1:21" ht="32.1" customHeight="1">
      <c r="A136" s="105">
        <v>66</v>
      </c>
      <c r="B136" s="126">
        <v>647</v>
      </c>
      <c r="C136" s="35">
        <v>154649</v>
      </c>
      <c r="D136" s="35" t="s">
        <v>103</v>
      </c>
      <c r="E136" s="111" t="s">
        <v>282</v>
      </c>
      <c r="F136" s="114">
        <v>8876366</v>
      </c>
      <c r="G136" s="114" t="s">
        <v>253</v>
      </c>
      <c r="H136" s="120" t="s">
        <v>283</v>
      </c>
      <c r="I136" s="36">
        <v>1</v>
      </c>
      <c r="J136" s="37" t="s">
        <v>31</v>
      </c>
      <c r="K136" s="38" t="s">
        <v>284</v>
      </c>
      <c r="L136" s="39">
        <v>0</v>
      </c>
      <c r="M136" s="39">
        <v>5</v>
      </c>
      <c r="N136" s="39">
        <v>1</v>
      </c>
      <c r="O136" s="39">
        <v>3</v>
      </c>
      <c r="P136" s="40">
        <f t="shared" ref="P136:P137" si="19">SUM(L136:O136)</f>
        <v>9</v>
      </c>
      <c r="Q136" s="39">
        <v>70</v>
      </c>
      <c r="R136" s="41">
        <v>5</v>
      </c>
      <c r="S136" s="42">
        <f t="shared" ref="S136:S143" si="20">P136*R136*Q136</f>
        <v>3150</v>
      </c>
      <c r="T136" s="91">
        <f>SUM(S136:S137)</f>
        <v>24990</v>
      </c>
      <c r="U136" s="99"/>
    </row>
    <row r="137" spans="1:21" ht="32.1" customHeight="1">
      <c r="A137" s="107"/>
      <c r="B137" s="128"/>
      <c r="C137" s="35"/>
      <c r="D137" s="35"/>
      <c r="E137" s="113"/>
      <c r="F137" s="116"/>
      <c r="G137" s="116"/>
      <c r="H137" s="122"/>
      <c r="I137" s="36">
        <v>3</v>
      </c>
      <c r="J137" s="37" t="s">
        <v>34</v>
      </c>
      <c r="K137" s="38" t="s">
        <v>40</v>
      </c>
      <c r="L137" s="39">
        <v>26</v>
      </c>
      <c r="M137" s="39"/>
      <c r="N137" s="39"/>
      <c r="O137" s="39"/>
      <c r="P137" s="40">
        <f t="shared" si="19"/>
        <v>26</v>
      </c>
      <c r="Q137" s="39">
        <v>70</v>
      </c>
      <c r="R137" s="41">
        <v>12</v>
      </c>
      <c r="S137" s="42">
        <f t="shared" si="20"/>
        <v>21840</v>
      </c>
      <c r="T137" s="91"/>
      <c r="U137" s="99"/>
    </row>
    <row r="138" spans="1:21" ht="32.1" customHeight="1">
      <c r="A138" s="105">
        <v>67</v>
      </c>
      <c r="B138" s="126">
        <v>648</v>
      </c>
      <c r="C138" s="35">
        <v>154651</v>
      </c>
      <c r="D138" s="35" t="s">
        <v>103</v>
      </c>
      <c r="E138" s="111" t="s">
        <v>285</v>
      </c>
      <c r="F138" s="114">
        <v>8872014</v>
      </c>
      <c r="G138" s="114" t="s">
        <v>209</v>
      </c>
      <c r="H138" s="120" t="s">
        <v>286</v>
      </c>
      <c r="I138" s="36">
        <v>2</v>
      </c>
      <c r="J138" s="37" t="s">
        <v>287</v>
      </c>
      <c r="K138" s="38" t="s">
        <v>107</v>
      </c>
      <c r="L138" s="39"/>
      <c r="M138" s="39">
        <v>2</v>
      </c>
      <c r="N138" s="39"/>
      <c r="O138" s="39"/>
      <c r="P138" s="40">
        <f t="shared" ref="P138:P143" si="21">SUM(L138:O138)</f>
        <v>2</v>
      </c>
      <c r="Q138" s="39">
        <v>70</v>
      </c>
      <c r="R138" s="41">
        <v>4</v>
      </c>
      <c r="S138" s="42">
        <f t="shared" si="20"/>
        <v>560</v>
      </c>
      <c r="T138" s="91">
        <f>SUM(S138:S140)</f>
        <v>5180</v>
      </c>
      <c r="U138" s="99"/>
    </row>
    <row r="139" spans="1:21" ht="32.1" customHeight="1">
      <c r="A139" s="129"/>
      <c r="B139" s="127"/>
      <c r="C139" s="35"/>
      <c r="D139" s="35"/>
      <c r="E139" s="112"/>
      <c r="F139" s="115"/>
      <c r="G139" s="115"/>
      <c r="H139" s="121"/>
      <c r="I139" s="36">
        <v>2</v>
      </c>
      <c r="J139" s="37" t="s">
        <v>287</v>
      </c>
      <c r="K139" s="38" t="s">
        <v>288</v>
      </c>
      <c r="L139" s="39"/>
      <c r="M139" s="39">
        <v>2</v>
      </c>
      <c r="N139" s="39"/>
      <c r="O139" s="39"/>
      <c r="P139" s="40">
        <f t="shared" si="21"/>
        <v>2</v>
      </c>
      <c r="Q139" s="39">
        <v>70</v>
      </c>
      <c r="R139" s="41">
        <v>3</v>
      </c>
      <c r="S139" s="42">
        <f t="shared" si="20"/>
        <v>420</v>
      </c>
      <c r="T139" s="91"/>
      <c r="U139" s="99"/>
    </row>
    <row r="140" spans="1:21" ht="32.1" customHeight="1">
      <c r="A140" s="130"/>
      <c r="B140" s="128"/>
      <c r="C140" s="35"/>
      <c r="D140" s="35"/>
      <c r="E140" s="113"/>
      <c r="F140" s="116"/>
      <c r="G140" s="116"/>
      <c r="H140" s="122"/>
      <c r="I140" s="36">
        <v>3</v>
      </c>
      <c r="J140" s="37" t="s">
        <v>34</v>
      </c>
      <c r="K140" s="38" t="s">
        <v>40</v>
      </c>
      <c r="L140" s="39">
        <v>5</v>
      </c>
      <c r="M140" s="39"/>
      <c r="N140" s="39"/>
      <c r="O140" s="39"/>
      <c r="P140" s="40">
        <f t="shared" si="21"/>
        <v>5</v>
      </c>
      <c r="Q140" s="39">
        <v>70</v>
      </c>
      <c r="R140" s="41">
        <v>12</v>
      </c>
      <c r="S140" s="42">
        <f t="shared" si="20"/>
        <v>4200</v>
      </c>
      <c r="T140" s="91"/>
      <c r="U140" s="99"/>
    </row>
    <row r="141" spans="1:21" ht="32.1" customHeight="1">
      <c r="A141" s="105">
        <v>68</v>
      </c>
      <c r="B141" s="126">
        <v>649</v>
      </c>
      <c r="C141" s="35">
        <v>154652</v>
      </c>
      <c r="D141" s="35" t="s">
        <v>103</v>
      </c>
      <c r="E141" s="111" t="s">
        <v>289</v>
      </c>
      <c r="F141" s="114">
        <v>8872740</v>
      </c>
      <c r="G141" s="114" t="s">
        <v>290</v>
      </c>
      <c r="H141" s="120" t="s">
        <v>291</v>
      </c>
      <c r="I141" s="36">
        <v>1</v>
      </c>
      <c r="J141" s="37" t="s">
        <v>292</v>
      </c>
      <c r="K141" s="38" t="s">
        <v>293</v>
      </c>
      <c r="L141" s="39">
        <v>3</v>
      </c>
      <c r="M141" s="39">
        <v>0</v>
      </c>
      <c r="N141" s="39">
        <v>0</v>
      </c>
      <c r="O141" s="39">
        <v>7</v>
      </c>
      <c r="P141" s="40">
        <f t="shared" si="21"/>
        <v>10</v>
      </c>
      <c r="Q141" s="39">
        <v>70</v>
      </c>
      <c r="R141" s="41">
        <v>5</v>
      </c>
      <c r="S141" s="42">
        <f t="shared" si="20"/>
        <v>3500</v>
      </c>
      <c r="T141" s="91">
        <f>SUM(S141:S143)</f>
        <v>9170</v>
      </c>
      <c r="U141" s="99"/>
    </row>
    <row r="142" spans="1:21" ht="32.1" customHeight="1">
      <c r="A142" s="129"/>
      <c r="B142" s="127"/>
      <c r="C142" s="35"/>
      <c r="D142" s="35"/>
      <c r="E142" s="112"/>
      <c r="F142" s="115"/>
      <c r="G142" s="115"/>
      <c r="H142" s="121"/>
      <c r="I142" s="36">
        <v>3</v>
      </c>
      <c r="J142" s="37" t="s">
        <v>34</v>
      </c>
      <c r="K142" s="38" t="s">
        <v>35</v>
      </c>
      <c r="L142" s="39">
        <v>5</v>
      </c>
      <c r="M142" s="39"/>
      <c r="N142" s="39"/>
      <c r="O142" s="39"/>
      <c r="P142" s="40">
        <f t="shared" si="21"/>
        <v>5</v>
      </c>
      <c r="Q142" s="39">
        <v>70</v>
      </c>
      <c r="R142" s="41">
        <v>12</v>
      </c>
      <c r="S142" s="42">
        <f t="shared" si="20"/>
        <v>4200</v>
      </c>
      <c r="T142" s="91"/>
      <c r="U142" s="99"/>
    </row>
    <row r="143" spans="1:21" ht="32.1" customHeight="1">
      <c r="A143" s="130"/>
      <c r="B143" s="128"/>
      <c r="C143" s="35"/>
      <c r="D143" s="35"/>
      <c r="E143" s="113"/>
      <c r="F143" s="116"/>
      <c r="G143" s="116"/>
      <c r="H143" s="122"/>
      <c r="I143" s="36">
        <v>3</v>
      </c>
      <c r="J143" s="37" t="s">
        <v>34</v>
      </c>
      <c r="K143" s="38" t="s">
        <v>294</v>
      </c>
      <c r="L143" s="39">
        <v>3</v>
      </c>
      <c r="M143" s="39"/>
      <c r="N143" s="39"/>
      <c r="O143" s="39"/>
      <c r="P143" s="40">
        <f t="shared" si="21"/>
        <v>3</v>
      </c>
      <c r="Q143" s="39">
        <v>70</v>
      </c>
      <c r="R143" s="41">
        <v>7</v>
      </c>
      <c r="S143" s="42">
        <f t="shared" si="20"/>
        <v>1470</v>
      </c>
      <c r="T143" s="91"/>
      <c r="U143" s="99"/>
    </row>
    <row r="144" spans="1:21" ht="32.1" customHeight="1">
      <c r="A144" s="105">
        <v>69</v>
      </c>
      <c r="B144" s="126">
        <v>650</v>
      </c>
      <c r="C144" s="35">
        <v>154653</v>
      </c>
      <c r="D144" s="35" t="s">
        <v>103</v>
      </c>
      <c r="E144" s="111" t="s">
        <v>295</v>
      </c>
      <c r="F144" s="114">
        <v>8872394</v>
      </c>
      <c r="G144" s="114" t="s">
        <v>105</v>
      </c>
      <c r="H144" s="120" t="s">
        <v>296</v>
      </c>
      <c r="I144" s="36">
        <v>1</v>
      </c>
      <c r="J144" s="37" t="s">
        <v>31</v>
      </c>
      <c r="K144" s="38" t="s">
        <v>45</v>
      </c>
      <c r="L144" s="39">
        <v>0</v>
      </c>
      <c r="M144" s="39">
        <v>0</v>
      </c>
      <c r="N144" s="39">
        <v>0</v>
      </c>
      <c r="O144" s="39">
        <v>12</v>
      </c>
      <c r="P144" s="40">
        <f>SUM(L144:O144)</f>
        <v>12</v>
      </c>
      <c r="Q144" s="39">
        <v>70</v>
      </c>
      <c r="R144" s="41">
        <v>5</v>
      </c>
      <c r="S144" s="42">
        <f>P144*R144*Q144</f>
        <v>4200</v>
      </c>
      <c r="T144" s="91">
        <f>SUM(S144:S146)</f>
        <v>11550</v>
      </c>
      <c r="U144" s="102"/>
    </row>
    <row r="145" spans="1:21" ht="32.1" customHeight="1">
      <c r="A145" s="106"/>
      <c r="B145" s="127"/>
      <c r="C145" s="35"/>
      <c r="D145" s="35"/>
      <c r="E145" s="112"/>
      <c r="F145" s="115"/>
      <c r="G145" s="115"/>
      <c r="H145" s="121"/>
      <c r="I145" s="52">
        <v>2</v>
      </c>
      <c r="J145" s="37" t="s">
        <v>297</v>
      </c>
      <c r="K145" s="38" t="s">
        <v>298</v>
      </c>
      <c r="L145" s="41">
        <v>8</v>
      </c>
      <c r="M145" s="39">
        <v>2</v>
      </c>
      <c r="N145" s="39">
        <v>0</v>
      </c>
      <c r="O145" s="39">
        <v>15</v>
      </c>
      <c r="P145" s="40">
        <f>SUM(L145:O145)</f>
        <v>25</v>
      </c>
      <c r="Q145" s="39">
        <v>70</v>
      </c>
      <c r="R145" s="41">
        <v>1</v>
      </c>
      <c r="S145" s="42">
        <f>P145*R145*Q145</f>
        <v>1750</v>
      </c>
      <c r="T145" s="91"/>
      <c r="U145" s="102"/>
    </row>
    <row r="146" spans="1:21" ht="32.1" customHeight="1">
      <c r="A146" s="107"/>
      <c r="B146" s="128"/>
      <c r="C146" s="35"/>
      <c r="D146" s="35"/>
      <c r="E146" s="113"/>
      <c r="F146" s="116"/>
      <c r="G146" s="116"/>
      <c r="H146" s="122"/>
      <c r="I146" s="52">
        <v>3</v>
      </c>
      <c r="J146" s="38" t="s">
        <v>52</v>
      </c>
      <c r="K146" s="38" t="s">
        <v>299</v>
      </c>
      <c r="L146" s="41">
        <v>8</v>
      </c>
      <c r="M146" s="39"/>
      <c r="N146" s="39"/>
      <c r="O146" s="39"/>
      <c r="P146" s="40">
        <f>SUM(L146:O146)</f>
        <v>8</v>
      </c>
      <c r="Q146" s="39">
        <v>70</v>
      </c>
      <c r="R146" s="41">
        <v>10</v>
      </c>
      <c r="S146" s="42">
        <f>P146*R146*Q146</f>
        <v>5600</v>
      </c>
      <c r="T146" s="91"/>
      <c r="U146" s="102"/>
    </row>
    <row r="147" spans="1:21" ht="32.1" customHeight="1">
      <c r="A147" s="43">
        <v>70</v>
      </c>
      <c r="B147" s="44">
        <v>651</v>
      </c>
      <c r="C147" s="35">
        <v>154705</v>
      </c>
      <c r="D147" s="35" t="s">
        <v>103</v>
      </c>
      <c r="E147" s="54" t="s">
        <v>300</v>
      </c>
      <c r="F147" s="46">
        <v>8991077</v>
      </c>
      <c r="G147" s="56" t="s">
        <v>259</v>
      </c>
      <c r="H147" s="53" t="s">
        <v>301</v>
      </c>
      <c r="I147" s="36">
        <v>3</v>
      </c>
      <c r="J147" s="37" t="s">
        <v>302</v>
      </c>
      <c r="K147" s="37"/>
      <c r="L147" s="39"/>
      <c r="M147" s="39"/>
      <c r="N147" s="39"/>
      <c r="O147" s="39"/>
      <c r="P147" s="40">
        <f t="shared" si="17"/>
        <v>0</v>
      </c>
      <c r="Q147" s="39">
        <v>70</v>
      </c>
      <c r="R147" s="39"/>
      <c r="S147" s="42">
        <f t="shared" si="18"/>
        <v>0</v>
      </c>
      <c r="T147" s="49">
        <f t="shared" ref="T147:T277" si="22">S147</f>
        <v>0</v>
      </c>
      <c r="U147" s="50"/>
    </row>
    <row r="148" spans="1:21" ht="32.1" customHeight="1">
      <c r="A148" s="105">
        <v>71</v>
      </c>
      <c r="B148" s="126">
        <v>652</v>
      </c>
      <c r="C148" s="35">
        <v>154654</v>
      </c>
      <c r="D148" s="35" t="s">
        <v>103</v>
      </c>
      <c r="E148" s="111" t="s">
        <v>303</v>
      </c>
      <c r="F148" s="114">
        <v>8811029</v>
      </c>
      <c r="G148" s="114" t="s">
        <v>304</v>
      </c>
      <c r="H148" s="120" t="s">
        <v>305</v>
      </c>
      <c r="I148" s="36">
        <v>2</v>
      </c>
      <c r="J148" s="37" t="s">
        <v>119</v>
      </c>
      <c r="K148" s="38" t="s">
        <v>40</v>
      </c>
      <c r="L148" s="39">
        <v>5</v>
      </c>
      <c r="M148" s="39">
        <v>1</v>
      </c>
      <c r="N148" s="39">
        <v>0</v>
      </c>
      <c r="O148" s="39">
        <v>13</v>
      </c>
      <c r="P148" s="40">
        <f t="shared" si="17"/>
        <v>19</v>
      </c>
      <c r="Q148" s="39">
        <v>70</v>
      </c>
      <c r="R148" s="41">
        <v>12</v>
      </c>
      <c r="S148" s="42">
        <f t="shared" si="18"/>
        <v>15960</v>
      </c>
      <c r="T148" s="91">
        <f>SUM(S148:S149)</f>
        <v>25200</v>
      </c>
      <c r="U148" s="99"/>
    </row>
    <row r="149" spans="1:21" ht="32.1" customHeight="1">
      <c r="A149" s="107"/>
      <c r="B149" s="128"/>
      <c r="C149" s="35"/>
      <c r="D149" s="35"/>
      <c r="E149" s="113"/>
      <c r="F149" s="116"/>
      <c r="G149" s="116"/>
      <c r="H149" s="122"/>
      <c r="I149" s="36">
        <v>3</v>
      </c>
      <c r="J149" s="37" t="s">
        <v>34</v>
      </c>
      <c r="K149" s="38" t="s">
        <v>40</v>
      </c>
      <c r="L149" s="39">
        <v>11</v>
      </c>
      <c r="M149" s="39"/>
      <c r="N149" s="39"/>
      <c r="O149" s="39"/>
      <c r="P149" s="40">
        <f t="shared" si="17"/>
        <v>11</v>
      </c>
      <c r="Q149" s="39">
        <v>70</v>
      </c>
      <c r="R149" s="41">
        <v>12</v>
      </c>
      <c r="S149" s="42">
        <f t="shared" si="18"/>
        <v>9240</v>
      </c>
      <c r="T149" s="91"/>
      <c r="U149" s="99"/>
    </row>
    <row r="150" spans="1:21" ht="32.1" customHeight="1">
      <c r="A150" s="105">
        <v>72</v>
      </c>
      <c r="B150" s="126">
        <v>653</v>
      </c>
      <c r="C150" s="35">
        <v>154650</v>
      </c>
      <c r="D150" s="35" t="s">
        <v>103</v>
      </c>
      <c r="E150" s="111" t="s">
        <v>306</v>
      </c>
      <c r="F150" s="114">
        <v>8872642</v>
      </c>
      <c r="G150" s="114" t="s">
        <v>307</v>
      </c>
      <c r="H150" s="120" t="s">
        <v>308</v>
      </c>
      <c r="I150" s="36">
        <v>1</v>
      </c>
      <c r="J150" s="37" t="s">
        <v>31</v>
      </c>
      <c r="K150" s="38" t="s">
        <v>45</v>
      </c>
      <c r="L150" s="39">
        <f>4+2+3+6+3+4</f>
        <v>22</v>
      </c>
      <c r="M150" s="39">
        <f>2+2+1+2+1</f>
        <v>8</v>
      </c>
      <c r="N150" s="39">
        <v>6</v>
      </c>
      <c r="O150" s="39">
        <v>1</v>
      </c>
      <c r="P150" s="40">
        <f>SUM(L150:O150)</f>
        <v>37</v>
      </c>
      <c r="Q150" s="39">
        <v>70</v>
      </c>
      <c r="R150" s="41">
        <v>5</v>
      </c>
      <c r="S150" s="42">
        <f>P150*R150*Q150</f>
        <v>12950</v>
      </c>
      <c r="T150" s="91">
        <f>SUM(S150:S152)</f>
        <v>20650</v>
      </c>
      <c r="U150" s="102"/>
    </row>
    <row r="151" spans="1:21" ht="32.1" customHeight="1">
      <c r="A151" s="106"/>
      <c r="B151" s="127"/>
      <c r="C151" s="35"/>
      <c r="D151" s="35"/>
      <c r="E151" s="112"/>
      <c r="F151" s="115"/>
      <c r="G151" s="115"/>
      <c r="H151" s="121"/>
      <c r="I151" s="52">
        <v>2</v>
      </c>
      <c r="J151" s="37" t="s">
        <v>309</v>
      </c>
      <c r="K151" s="38" t="s">
        <v>310</v>
      </c>
      <c r="L151" s="41">
        <v>22</v>
      </c>
      <c r="M151" s="39"/>
      <c r="N151" s="39"/>
      <c r="O151" s="39"/>
      <c r="P151" s="40">
        <f>SUM(L151:O151)</f>
        <v>22</v>
      </c>
      <c r="Q151" s="39">
        <v>70</v>
      </c>
      <c r="R151" s="41">
        <v>0</v>
      </c>
      <c r="S151" s="42">
        <f>P151*R151*Q151</f>
        <v>0</v>
      </c>
      <c r="T151" s="91"/>
      <c r="U151" s="102"/>
    </row>
    <row r="152" spans="1:21" ht="32.1" customHeight="1">
      <c r="A152" s="107"/>
      <c r="B152" s="128"/>
      <c r="C152" s="35"/>
      <c r="D152" s="35"/>
      <c r="E152" s="113"/>
      <c r="F152" s="116"/>
      <c r="G152" s="116"/>
      <c r="H152" s="122"/>
      <c r="I152" s="52">
        <v>3</v>
      </c>
      <c r="J152" s="38" t="s">
        <v>52</v>
      </c>
      <c r="K152" s="38" t="s">
        <v>299</v>
      </c>
      <c r="L152" s="41">
        <v>22</v>
      </c>
      <c r="M152" s="39"/>
      <c r="N152" s="39"/>
      <c r="O152" s="39"/>
      <c r="P152" s="40">
        <f>SUM(L152:O152)</f>
        <v>22</v>
      </c>
      <c r="Q152" s="39">
        <v>70</v>
      </c>
      <c r="R152" s="41">
        <v>5</v>
      </c>
      <c r="S152" s="42">
        <f>P152*R152*Q152</f>
        <v>7700</v>
      </c>
      <c r="T152" s="91"/>
      <c r="U152" s="102"/>
    </row>
    <row r="153" spans="1:21" ht="32.1" customHeight="1">
      <c r="A153" s="105">
        <v>73</v>
      </c>
      <c r="B153" s="126">
        <v>654</v>
      </c>
      <c r="C153" s="35">
        <v>154655</v>
      </c>
      <c r="D153" s="35" t="s">
        <v>141</v>
      </c>
      <c r="E153" s="111" t="s">
        <v>311</v>
      </c>
      <c r="F153" s="114">
        <v>8791111</v>
      </c>
      <c r="G153" s="114" t="s">
        <v>312</v>
      </c>
      <c r="H153" s="120" t="s">
        <v>313</v>
      </c>
      <c r="I153" s="36">
        <v>1</v>
      </c>
      <c r="J153" s="37" t="s">
        <v>31</v>
      </c>
      <c r="K153" s="38" t="s">
        <v>314</v>
      </c>
      <c r="L153" s="39">
        <v>7</v>
      </c>
      <c r="M153" s="39">
        <v>3</v>
      </c>
      <c r="N153" s="39">
        <v>0</v>
      </c>
      <c r="O153" s="39">
        <v>55</v>
      </c>
      <c r="P153" s="40">
        <f t="shared" ref="P153:P154" si="23">SUM(L153:O153)</f>
        <v>65</v>
      </c>
      <c r="Q153" s="39">
        <v>70</v>
      </c>
      <c r="R153" s="41">
        <v>3</v>
      </c>
      <c r="S153" s="42">
        <f t="shared" ref="S153:S159" si="24">P153*R153*Q153</f>
        <v>13650</v>
      </c>
      <c r="T153" s="91">
        <f>SUM(S153:S157)</f>
        <v>23100</v>
      </c>
      <c r="U153" s="102"/>
    </row>
    <row r="154" spans="1:21" ht="32.1" customHeight="1">
      <c r="A154" s="106"/>
      <c r="B154" s="127"/>
      <c r="C154" s="35"/>
      <c r="D154" s="35"/>
      <c r="E154" s="112"/>
      <c r="F154" s="115"/>
      <c r="G154" s="115"/>
      <c r="H154" s="121"/>
      <c r="I154" s="36">
        <v>2</v>
      </c>
      <c r="J154" s="37" t="s">
        <v>113</v>
      </c>
      <c r="K154" s="38" t="s">
        <v>315</v>
      </c>
      <c r="L154" s="39">
        <v>4</v>
      </c>
      <c r="M154" s="39">
        <v>2</v>
      </c>
      <c r="N154" s="39">
        <v>0</v>
      </c>
      <c r="O154" s="39">
        <v>8</v>
      </c>
      <c r="P154" s="40">
        <f t="shared" si="23"/>
        <v>14</v>
      </c>
      <c r="Q154" s="39">
        <v>70</v>
      </c>
      <c r="R154" s="41">
        <v>6</v>
      </c>
      <c r="S154" s="42">
        <f t="shared" si="24"/>
        <v>5880</v>
      </c>
      <c r="T154" s="91"/>
      <c r="U154" s="102"/>
    </row>
    <row r="155" spans="1:21" ht="32.1" customHeight="1">
      <c r="A155" s="106"/>
      <c r="B155" s="127"/>
      <c r="C155" s="35"/>
      <c r="D155" s="35"/>
      <c r="E155" s="112"/>
      <c r="F155" s="115"/>
      <c r="G155" s="115"/>
      <c r="H155" s="121"/>
      <c r="I155" s="36">
        <v>3</v>
      </c>
      <c r="J155" s="37" t="s">
        <v>34</v>
      </c>
      <c r="K155" s="38" t="s">
        <v>316</v>
      </c>
      <c r="L155" s="39">
        <v>3</v>
      </c>
      <c r="M155" s="39"/>
      <c r="N155" s="39"/>
      <c r="O155" s="39"/>
      <c r="P155" s="40">
        <f t="shared" ref="P155:P159" si="25">SUM(L155:O155)</f>
        <v>3</v>
      </c>
      <c r="Q155" s="39">
        <v>70</v>
      </c>
      <c r="R155" s="41">
        <v>9</v>
      </c>
      <c r="S155" s="42">
        <f t="shared" si="24"/>
        <v>1890</v>
      </c>
      <c r="T155" s="91"/>
      <c r="U155" s="102"/>
    </row>
    <row r="156" spans="1:21" ht="32.1" customHeight="1">
      <c r="A156" s="106"/>
      <c r="B156" s="127"/>
      <c r="C156" s="35"/>
      <c r="D156" s="35"/>
      <c r="E156" s="112"/>
      <c r="F156" s="115"/>
      <c r="G156" s="115"/>
      <c r="H156" s="121"/>
      <c r="I156" s="36">
        <v>3</v>
      </c>
      <c r="J156" s="37" t="s">
        <v>34</v>
      </c>
      <c r="K156" s="38" t="s">
        <v>317</v>
      </c>
      <c r="L156" s="39">
        <v>4</v>
      </c>
      <c r="M156" s="39"/>
      <c r="N156" s="39"/>
      <c r="O156" s="39"/>
      <c r="P156" s="40">
        <f t="shared" si="25"/>
        <v>4</v>
      </c>
      <c r="Q156" s="39">
        <v>70</v>
      </c>
      <c r="R156" s="41">
        <v>3</v>
      </c>
      <c r="S156" s="42">
        <f t="shared" si="24"/>
        <v>840</v>
      </c>
      <c r="T156" s="91"/>
      <c r="U156" s="102"/>
    </row>
    <row r="157" spans="1:21" ht="32.1" customHeight="1">
      <c r="A157" s="107"/>
      <c r="B157" s="128"/>
      <c r="C157" s="35"/>
      <c r="D157" s="35"/>
      <c r="E157" s="113"/>
      <c r="F157" s="116"/>
      <c r="G157" s="116"/>
      <c r="H157" s="122"/>
      <c r="I157" s="36">
        <v>3</v>
      </c>
      <c r="J157" s="37" t="s">
        <v>34</v>
      </c>
      <c r="K157" s="38" t="s">
        <v>40</v>
      </c>
      <c r="L157" s="39">
        <v>1</v>
      </c>
      <c r="M157" s="39"/>
      <c r="N157" s="39"/>
      <c r="O157" s="39"/>
      <c r="P157" s="40">
        <f t="shared" si="25"/>
        <v>1</v>
      </c>
      <c r="Q157" s="39">
        <v>70</v>
      </c>
      <c r="R157" s="41">
        <v>12</v>
      </c>
      <c r="S157" s="42">
        <f t="shared" si="24"/>
        <v>840</v>
      </c>
      <c r="T157" s="91"/>
      <c r="U157" s="102"/>
    </row>
    <row r="158" spans="1:21" ht="32.1" customHeight="1">
      <c r="A158" s="105">
        <v>74</v>
      </c>
      <c r="B158" s="126">
        <v>655</v>
      </c>
      <c r="C158" s="35">
        <v>154656</v>
      </c>
      <c r="D158" s="35" t="s">
        <v>141</v>
      </c>
      <c r="E158" s="111" t="s">
        <v>318</v>
      </c>
      <c r="F158" s="114">
        <v>8781037</v>
      </c>
      <c r="G158" s="114" t="s">
        <v>319</v>
      </c>
      <c r="H158" s="133" t="s">
        <v>320</v>
      </c>
      <c r="I158" s="36">
        <v>2</v>
      </c>
      <c r="J158" s="37" t="s">
        <v>321</v>
      </c>
      <c r="K158" s="38" t="s">
        <v>45</v>
      </c>
      <c r="L158" s="39">
        <v>3</v>
      </c>
      <c r="M158" s="39"/>
      <c r="N158" s="39"/>
      <c r="O158" s="39"/>
      <c r="P158" s="40">
        <f t="shared" si="25"/>
        <v>3</v>
      </c>
      <c r="Q158" s="39">
        <v>70</v>
      </c>
      <c r="R158" s="41">
        <v>5</v>
      </c>
      <c r="S158" s="42">
        <f t="shared" si="24"/>
        <v>1050</v>
      </c>
      <c r="T158" s="91">
        <f>SUM(S158:S159)</f>
        <v>2520</v>
      </c>
      <c r="U158" s="99"/>
    </row>
    <row r="159" spans="1:21" ht="32.1" customHeight="1">
      <c r="A159" s="107"/>
      <c r="B159" s="128"/>
      <c r="C159" s="35"/>
      <c r="D159" s="35"/>
      <c r="E159" s="113"/>
      <c r="F159" s="116"/>
      <c r="G159" s="116"/>
      <c r="H159" s="134"/>
      <c r="I159" s="36">
        <v>3</v>
      </c>
      <c r="J159" s="37" t="s">
        <v>34</v>
      </c>
      <c r="K159" s="38" t="s">
        <v>40</v>
      </c>
      <c r="L159" s="39">
        <v>3</v>
      </c>
      <c r="M159" s="39"/>
      <c r="N159" s="39"/>
      <c r="O159" s="39"/>
      <c r="P159" s="40">
        <f t="shared" si="25"/>
        <v>3</v>
      </c>
      <c r="Q159" s="39">
        <v>70</v>
      </c>
      <c r="R159" s="41">
        <v>7</v>
      </c>
      <c r="S159" s="42">
        <f t="shared" si="24"/>
        <v>1470</v>
      </c>
      <c r="T159" s="91"/>
      <c r="U159" s="99"/>
    </row>
    <row r="160" spans="1:21" ht="24.95" customHeight="1">
      <c r="A160" s="43">
        <v>75</v>
      </c>
      <c r="B160" s="62">
        <v>656</v>
      </c>
      <c r="C160" s="35">
        <v>154657</v>
      </c>
      <c r="D160" s="35" t="s">
        <v>141</v>
      </c>
      <c r="E160" s="54" t="s">
        <v>322</v>
      </c>
      <c r="F160" s="46">
        <v>8781021</v>
      </c>
      <c r="G160" s="46" t="s">
        <v>259</v>
      </c>
      <c r="H160" s="58" t="s">
        <v>323</v>
      </c>
      <c r="I160" s="36">
        <v>3</v>
      </c>
      <c r="J160" s="61" t="s">
        <v>246</v>
      </c>
      <c r="K160" s="38"/>
      <c r="L160" s="39"/>
      <c r="M160" s="39"/>
      <c r="N160" s="39"/>
      <c r="O160" s="39"/>
      <c r="P160" s="40"/>
      <c r="Q160" s="39"/>
      <c r="R160" s="41"/>
      <c r="S160" s="42"/>
      <c r="T160" s="49">
        <f>SUM(S160:S160)</f>
        <v>0</v>
      </c>
      <c r="U160" s="59"/>
    </row>
    <row r="161" spans="1:21" ht="24.95" customHeight="1">
      <c r="A161" s="105">
        <v>76</v>
      </c>
      <c r="B161" s="126">
        <v>657</v>
      </c>
      <c r="C161" s="35">
        <v>154658</v>
      </c>
      <c r="D161" s="35" t="s">
        <v>141</v>
      </c>
      <c r="E161" s="111" t="s">
        <v>324</v>
      </c>
      <c r="F161" s="114">
        <v>8711138</v>
      </c>
      <c r="G161" s="131" t="s">
        <v>325</v>
      </c>
      <c r="H161" s="120" t="s">
        <v>326</v>
      </c>
      <c r="I161" s="36">
        <v>1</v>
      </c>
      <c r="J161" s="37" t="s">
        <v>31</v>
      </c>
      <c r="K161" s="38" t="s">
        <v>51</v>
      </c>
      <c r="L161" s="39">
        <v>1</v>
      </c>
      <c r="M161" s="39"/>
      <c r="N161" s="39"/>
      <c r="O161" s="39">
        <v>14</v>
      </c>
      <c r="P161" s="40">
        <f t="shared" ref="P161:P164" si="26">SUM(L161:O161)</f>
        <v>15</v>
      </c>
      <c r="Q161" s="39">
        <v>70</v>
      </c>
      <c r="R161" s="41">
        <v>5</v>
      </c>
      <c r="S161" s="42">
        <f t="shared" ref="S161:S164" si="27">P161*R161*Q161</f>
        <v>5250</v>
      </c>
      <c r="T161" s="91">
        <f>SUM(S161:S162)</f>
        <v>5740</v>
      </c>
      <c r="U161" s="99"/>
    </row>
    <row r="162" spans="1:21" ht="32.1" customHeight="1">
      <c r="A162" s="107"/>
      <c r="B162" s="128"/>
      <c r="C162" s="35"/>
      <c r="D162" s="35"/>
      <c r="E162" s="113"/>
      <c r="F162" s="116"/>
      <c r="G162" s="132"/>
      <c r="H162" s="122"/>
      <c r="I162" s="36">
        <v>3</v>
      </c>
      <c r="J162" s="37" t="s">
        <v>34</v>
      </c>
      <c r="K162" s="38" t="s">
        <v>60</v>
      </c>
      <c r="L162" s="39">
        <v>1</v>
      </c>
      <c r="M162" s="39"/>
      <c r="N162" s="39"/>
      <c r="O162" s="39"/>
      <c r="P162" s="40">
        <f t="shared" si="26"/>
        <v>1</v>
      </c>
      <c r="Q162" s="39">
        <v>70</v>
      </c>
      <c r="R162" s="41">
        <v>7</v>
      </c>
      <c r="S162" s="42">
        <f t="shared" si="27"/>
        <v>490</v>
      </c>
      <c r="T162" s="91"/>
      <c r="U162" s="99"/>
    </row>
    <row r="163" spans="1:21" ht="32.1" customHeight="1">
      <c r="A163" s="43">
        <v>77</v>
      </c>
      <c r="B163" s="62">
        <v>658</v>
      </c>
      <c r="C163" s="35">
        <v>154660</v>
      </c>
      <c r="D163" s="35" t="s">
        <v>114</v>
      </c>
      <c r="E163" s="54" t="s">
        <v>327</v>
      </c>
      <c r="F163" s="46">
        <v>8882007</v>
      </c>
      <c r="G163" s="56" t="s">
        <v>212</v>
      </c>
      <c r="H163" s="53" t="s">
        <v>328</v>
      </c>
      <c r="I163" s="36">
        <v>3</v>
      </c>
      <c r="J163" s="37" t="s">
        <v>34</v>
      </c>
      <c r="K163" s="38" t="s">
        <v>60</v>
      </c>
      <c r="L163" s="39">
        <v>30</v>
      </c>
      <c r="M163" s="39"/>
      <c r="N163" s="39"/>
      <c r="O163" s="39"/>
      <c r="P163" s="40">
        <f t="shared" si="26"/>
        <v>30</v>
      </c>
      <c r="Q163" s="39">
        <v>70</v>
      </c>
      <c r="R163" s="41">
        <v>13</v>
      </c>
      <c r="S163" s="42">
        <f t="shared" si="27"/>
        <v>27300</v>
      </c>
      <c r="T163" s="49">
        <f t="shared" si="22"/>
        <v>27300</v>
      </c>
      <c r="U163" s="50"/>
    </row>
    <row r="164" spans="1:21" ht="32.1" customHeight="1">
      <c r="A164" s="43">
        <v>78</v>
      </c>
      <c r="B164" s="62">
        <v>659</v>
      </c>
      <c r="C164" s="35">
        <v>154662</v>
      </c>
      <c r="D164" s="35" t="s">
        <v>114</v>
      </c>
      <c r="E164" s="54" t="s">
        <v>329</v>
      </c>
      <c r="F164" s="46">
        <v>8882290</v>
      </c>
      <c r="G164" s="56" t="s">
        <v>330</v>
      </c>
      <c r="H164" s="53" t="s">
        <v>331</v>
      </c>
      <c r="I164" s="36">
        <v>3</v>
      </c>
      <c r="J164" s="37" t="s">
        <v>34</v>
      </c>
      <c r="K164" s="38" t="s">
        <v>60</v>
      </c>
      <c r="L164" s="39">
        <v>6</v>
      </c>
      <c r="M164" s="39"/>
      <c r="N164" s="39"/>
      <c r="O164" s="39"/>
      <c r="P164" s="40">
        <f t="shared" si="26"/>
        <v>6</v>
      </c>
      <c r="Q164" s="39">
        <v>70</v>
      </c>
      <c r="R164" s="41">
        <v>12</v>
      </c>
      <c r="S164" s="42">
        <f t="shared" si="27"/>
        <v>5040</v>
      </c>
      <c r="T164" s="49">
        <f t="shared" si="22"/>
        <v>5040</v>
      </c>
      <c r="U164" s="50"/>
    </row>
    <row r="165" spans="1:21" ht="24.95" customHeight="1">
      <c r="A165" s="105">
        <v>79</v>
      </c>
      <c r="B165" s="126">
        <v>660</v>
      </c>
      <c r="C165" s="35">
        <v>154663</v>
      </c>
      <c r="D165" s="35" t="s">
        <v>114</v>
      </c>
      <c r="E165" s="111" t="s">
        <v>332</v>
      </c>
      <c r="F165" s="114">
        <v>8886087</v>
      </c>
      <c r="G165" s="131" t="s">
        <v>333</v>
      </c>
      <c r="H165" s="120" t="s">
        <v>334</v>
      </c>
      <c r="I165" s="36">
        <v>2</v>
      </c>
      <c r="J165" s="37" t="s">
        <v>335</v>
      </c>
      <c r="K165" s="38" t="s">
        <v>336</v>
      </c>
      <c r="L165" s="39">
        <v>6</v>
      </c>
      <c r="M165" s="39">
        <v>1</v>
      </c>
      <c r="N165" s="39">
        <v>0</v>
      </c>
      <c r="O165" s="39">
        <v>31</v>
      </c>
      <c r="P165" s="40">
        <f>SUM(L165:O165)</f>
        <v>38</v>
      </c>
      <c r="Q165" s="39">
        <v>70</v>
      </c>
      <c r="R165" s="41">
        <v>2</v>
      </c>
      <c r="S165" s="42">
        <f>P165*R165*Q165</f>
        <v>5320</v>
      </c>
      <c r="T165" s="91">
        <f>SUM(S165:S167)</f>
        <v>20720</v>
      </c>
      <c r="U165" s="102"/>
    </row>
    <row r="166" spans="1:21" ht="24.95" customHeight="1">
      <c r="A166" s="106"/>
      <c r="B166" s="127"/>
      <c r="C166" s="35"/>
      <c r="D166" s="35"/>
      <c r="E166" s="112"/>
      <c r="F166" s="115"/>
      <c r="G166" s="135"/>
      <c r="H166" s="121"/>
      <c r="I166" s="52">
        <v>2</v>
      </c>
      <c r="J166" s="37" t="s">
        <v>337</v>
      </c>
      <c r="K166" s="38" t="s">
        <v>45</v>
      </c>
      <c r="L166" s="41">
        <v>6</v>
      </c>
      <c r="M166" s="39">
        <v>1</v>
      </c>
      <c r="N166" s="39">
        <v>0</v>
      </c>
      <c r="O166" s="39">
        <v>31</v>
      </c>
      <c r="P166" s="40">
        <f>SUM(L166:O166)</f>
        <v>38</v>
      </c>
      <c r="Q166" s="39">
        <v>70</v>
      </c>
      <c r="R166" s="41">
        <v>5</v>
      </c>
      <c r="S166" s="42">
        <f>P166*R166*Q166</f>
        <v>13300</v>
      </c>
      <c r="T166" s="91"/>
      <c r="U166" s="102"/>
    </row>
    <row r="167" spans="1:21" ht="32.1" customHeight="1">
      <c r="A167" s="107"/>
      <c r="B167" s="128"/>
      <c r="C167" s="35"/>
      <c r="D167" s="35"/>
      <c r="E167" s="113"/>
      <c r="F167" s="116"/>
      <c r="G167" s="132"/>
      <c r="H167" s="122"/>
      <c r="I167" s="52">
        <v>3</v>
      </c>
      <c r="J167" s="38" t="s">
        <v>52</v>
      </c>
      <c r="K167" s="38" t="s">
        <v>299</v>
      </c>
      <c r="L167" s="41">
        <v>6</v>
      </c>
      <c r="M167" s="39"/>
      <c r="N167" s="39"/>
      <c r="O167" s="39"/>
      <c r="P167" s="40">
        <f>SUM(L167:O167)</f>
        <v>6</v>
      </c>
      <c r="Q167" s="39">
        <v>70</v>
      </c>
      <c r="R167" s="41">
        <v>5</v>
      </c>
      <c r="S167" s="42">
        <f>P167*R167*Q167</f>
        <v>2100</v>
      </c>
      <c r="T167" s="91"/>
      <c r="U167" s="102"/>
    </row>
    <row r="168" spans="1:21" ht="31.5" customHeight="1">
      <c r="A168" s="105">
        <v>80</v>
      </c>
      <c r="B168" s="108">
        <v>661</v>
      </c>
      <c r="C168" s="35">
        <v>154664</v>
      </c>
      <c r="D168" s="65" t="s">
        <v>114</v>
      </c>
      <c r="E168" s="111" t="s">
        <v>338</v>
      </c>
      <c r="F168" s="114">
        <v>8851006</v>
      </c>
      <c r="G168" s="131" t="s">
        <v>339</v>
      </c>
      <c r="H168" s="120" t="s">
        <v>340</v>
      </c>
      <c r="I168" s="36">
        <v>2</v>
      </c>
      <c r="J168" s="37" t="s">
        <v>341</v>
      </c>
      <c r="K168" s="38" t="s">
        <v>342</v>
      </c>
      <c r="L168" s="39">
        <v>2</v>
      </c>
      <c r="M168" s="39"/>
      <c r="N168" s="39"/>
      <c r="O168" s="39">
        <v>9</v>
      </c>
      <c r="P168" s="40">
        <f t="shared" ref="P168:P170" si="28">SUM(L168:O168)</f>
        <v>11</v>
      </c>
      <c r="Q168" s="39">
        <v>70</v>
      </c>
      <c r="R168" s="41">
        <v>2</v>
      </c>
      <c r="S168" s="42">
        <f t="shared" ref="S168:S176" si="29">P168*R168*Q168</f>
        <v>1540</v>
      </c>
      <c r="T168" s="91">
        <f>SUM(S168:S169)</f>
        <v>3640</v>
      </c>
      <c r="U168" s="99"/>
    </row>
    <row r="169" spans="1:21" ht="31.5" customHeight="1">
      <c r="A169" s="107"/>
      <c r="B169" s="110"/>
      <c r="C169" s="35"/>
      <c r="D169" s="65"/>
      <c r="E169" s="113"/>
      <c r="F169" s="116"/>
      <c r="G169" s="132"/>
      <c r="H169" s="122"/>
      <c r="I169" s="36">
        <v>3</v>
      </c>
      <c r="J169" s="37" t="s">
        <v>34</v>
      </c>
      <c r="K169" s="38" t="s">
        <v>60</v>
      </c>
      <c r="L169" s="39">
        <v>3</v>
      </c>
      <c r="M169" s="39"/>
      <c r="N169" s="39"/>
      <c r="O169" s="39"/>
      <c r="P169" s="40">
        <f t="shared" si="28"/>
        <v>3</v>
      </c>
      <c r="Q169" s="39">
        <v>70</v>
      </c>
      <c r="R169" s="41">
        <v>10</v>
      </c>
      <c r="S169" s="42">
        <f t="shared" si="29"/>
        <v>2100</v>
      </c>
      <c r="T169" s="91"/>
      <c r="U169" s="99"/>
    </row>
    <row r="170" spans="1:21" ht="32.1" customHeight="1">
      <c r="A170" s="43">
        <v>81</v>
      </c>
      <c r="B170" s="44">
        <v>662</v>
      </c>
      <c r="C170" s="35">
        <v>154669</v>
      </c>
      <c r="D170" s="65" t="s">
        <v>114</v>
      </c>
      <c r="E170" s="54" t="s">
        <v>343</v>
      </c>
      <c r="F170" s="46">
        <v>8841183</v>
      </c>
      <c r="G170" s="47" t="s">
        <v>344</v>
      </c>
      <c r="H170" s="53" t="s">
        <v>345</v>
      </c>
      <c r="I170" s="36">
        <v>3</v>
      </c>
      <c r="J170" s="37" t="s">
        <v>34</v>
      </c>
      <c r="K170" s="38" t="s">
        <v>40</v>
      </c>
      <c r="L170" s="39">
        <v>1</v>
      </c>
      <c r="M170" s="39"/>
      <c r="N170" s="39"/>
      <c r="O170" s="39"/>
      <c r="P170" s="40">
        <f t="shared" si="28"/>
        <v>1</v>
      </c>
      <c r="Q170" s="39">
        <v>70</v>
      </c>
      <c r="R170" s="41">
        <v>12</v>
      </c>
      <c r="S170" s="42">
        <f t="shared" si="29"/>
        <v>840</v>
      </c>
      <c r="T170" s="49">
        <f t="shared" si="22"/>
        <v>840</v>
      </c>
      <c r="U170" s="50"/>
    </row>
    <row r="171" spans="1:21" ht="24.95" customHeight="1">
      <c r="A171" s="105">
        <v>82</v>
      </c>
      <c r="B171" s="108">
        <v>663</v>
      </c>
      <c r="C171" s="35">
        <v>154667</v>
      </c>
      <c r="D171" s="65" t="s">
        <v>114</v>
      </c>
      <c r="E171" s="111" t="s">
        <v>346</v>
      </c>
      <c r="F171" s="114">
        <v>8872628</v>
      </c>
      <c r="G171" s="131" t="s">
        <v>347</v>
      </c>
      <c r="H171" s="120" t="s">
        <v>348</v>
      </c>
      <c r="I171" s="36">
        <v>1</v>
      </c>
      <c r="J171" s="37" t="s">
        <v>349</v>
      </c>
      <c r="K171" s="38" t="s">
        <v>350</v>
      </c>
      <c r="L171" s="39">
        <v>2</v>
      </c>
      <c r="M171" s="39">
        <v>2</v>
      </c>
      <c r="N171" s="39">
        <v>0</v>
      </c>
      <c r="O171" s="39">
        <v>5</v>
      </c>
      <c r="P171" s="40">
        <f t="shared" ref="P171:P177" si="30">SUM(L171:O171)</f>
        <v>9</v>
      </c>
      <c r="Q171" s="39">
        <v>70</v>
      </c>
      <c r="R171" s="41">
        <v>3</v>
      </c>
      <c r="S171" s="42">
        <f t="shared" si="29"/>
        <v>1890</v>
      </c>
      <c r="T171" s="91">
        <f>SUM(S171:S173)</f>
        <v>6230</v>
      </c>
      <c r="U171" s="102"/>
    </row>
    <row r="172" spans="1:21" ht="24.95" customHeight="1">
      <c r="A172" s="106"/>
      <c r="B172" s="109"/>
      <c r="C172" s="35"/>
      <c r="D172" s="65"/>
      <c r="E172" s="112"/>
      <c r="F172" s="115"/>
      <c r="G172" s="135"/>
      <c r="H172" s="121"/>
      <c r="I172" s="52">
        <v>2</v>
      </c>
      <c r="J172" s="37" t="s">
        <v>337</v>
      </c>
      <c r="K172" s="38" t="s">
        <v>351</v>
      </c>
      <c r="L172" s="41">
        <v>2</v>
      </c>
      <c r="M172" s="39">
        <v>2</v>
      </c>
      <c r="N172" s="39">
        <v>0</v>
      </c>
      <c r="O172" s="39">
        <v>5</v>
      </c>
      <c r="P172" s="40">
        <f t="shared" si="30"/>
        <v>9</v>
      </c>
      <c r="Q172" s="39">
        <v>70</v>
      </c>
      <c r="R172" s="41">
        <v>6</v>
      </c>
      <c r="S172" s="42">
        <f t="shared" si="29"/>
        <v>3780</v>
      </c>
      <c r="T172" s="91"/>
      <c r="U172" s="102"/>
    </row>
    <row r="173" spans="1:21" ht="32.1" customHeight="1">
      <c r="A173" s="107"/>
      <c r="B173" s="110"/>
      <c r="C173" s="35"/>
      <c r="D173" s="65"/>
      <c r="E173" s="113"/>
      <c r="F173" s="116"/>
      <c r="G173" s="132"/>
      <c r="H173" s="122"/>
      <c r="I173" s="52">
        <v>3</v>
      </c>
      <c r="J173" s="38" t="s">
        <v>52</v>
      </c>
      <c r="K173" s="38" t="s">
        <v>299</v>
      </c>
      <c r="L173" s="41">
        <v>2</v>
      </c>
      <c r="M173" s="39"/>
      <c r="N173" s="39"/>
      <c r="O173" s="39"/>
      <c r="P173" s="40">
        <f t="shared" si="30"/>
        <v>2</v>
      </c>
      <c r="Q173" s="39">
        <v>70</v>
      </c>
      <c r="R173" s="41">
        <v>4</v>
      </c>
      <c r="S173" s="42">
        <f t="shared" si="29"/>
        <v>560</v>
      </c>
      <c r="T173" s="91"/>
      <c r="U173" s="102"/>
    </row>
    <row r="174" spans="1:21" ht="24.95" customHeight="1">
      <c r="A174" s="105">
        <v>83</v>
      </c>
      <c r="B174" s="108">
        <v>664</v>
      </c>
      <c r="C174" s="35"/>
      <c r="D174" s="65"/>
      <c r="E174" s="111" t="s">
        <v>352</v>
      </c>
      <c r="F174" s="114">
        <v>8872824</v>
      </c>
      <c r="G174" s="131" t="s">
        <v>353</v>
      </c>
      <c r="H174" s="120" t="s">
        <v>354</v>
      </c>
      <c r="I174" s="36">
        <v>1</v>
      </c>
      <c r="J174" s="37" t="s">
        <v>31</v>
      </c>
      <c r="K174" s="38" t="s">
        <v>355</v>
      </c>
      <c r="L174" s="39">
        <v>7</v>
      </c>
      <c r="M174" s="39">
        <v>0</v>
      </c>
      <c r="N174" s="39">
        <v>0</v>
      </c>
      <c r="O174" s="39">
        <v>32</v>
      </c>
      <c r="P174" s="40">
        <f t="shared" si="30"/>
        <v>39</v>
      </c>
      <c r="Q174" s="39">
        <v>70</v>
      </c>
      <c r="R174" s="41">
        <v>3</v>
      </c>
      <c r="S174" s="42">
        <f t="shared" si="29"/>
        <v>8190</v>
      </c>
      <c r="T174" s="91">
        <f>SUM(S174:S176)</f>
        <v>17080</v>
      </c>
      <c r="U174" s="102"/>
    </row>
    <row r="175" spans="1:21" ht="24.95" customHeight="1">
      <c r="A175" s="106"/>
      <c r="B175" s="109"/>
      <c r="C175" s="35"/>
      <c r="D175" s="65"/>
      <c r="E175" s="112"/>
      <c r="F175" s="115"/>
      <c r="G175" s="135"/>
      <c r="H175" s="121"/>
      <c r="I175" s="52">
        <v>2</v>
      </c>
      <c r="J175" s="37" t="s">
        <v>356</v>
      </c>
      <c r="K175" s="38" t="s">
        <v>357</v>
      </c>
      <c r="L175" s="41">
        <v>7</v>
      </c>
      <c r="M175" s="39">
        <v>0</v>
      </c>
      <c r="N175" s="39">
        <v>0</v>
      </c>
      <c r="O175" s="39">
        <v>32</v>
      </c>
      <c r="P175" s="40">
        <f t="shared" si="30"/>
        <v>39</v>
      </c>
      <c r="Q175" s="39">
        <v>70</v>
      </c>
      <c r="R175" s="41">
        <v>2</v>
      </c>
      <c r="S175" s="42">
        <f t="shared" si="29"/>
        <v>5460</v>
      </c>
      <c r="T175" s="91"/>
      <c r="U175" s="102"/>
    </row>
    <row r="176" spans="1:21" ht="32.1" customHeight="1">
      <c r="A176" s="107"/>
      <c r="B176" s="110"/>
      <c r="C176" s="35">
        <v>154668</v>
      </c>
      <c r="D176" s="65" t="s">
        <v>114</v>
      </c>
      <c r="E176" s="113"/>
      <c r="F176" s="116"/>
      <c r="G176" s="132"/>
      <c r="H176" s="122"/>
      <c r="I176" s="52">
        <v>3</v>
      </c>
      <c r="J176" s="38" t="s">
        <v>52</v>
      </c>
      <c r="K176" s="38" t="s">
        <v>299</v>
      </c>
      <c r="L176" s="41">
        <v>7</v>
      </c>
      <c r="M176" s="39"/>
      <c r="N176" s="39"/>
      <c r="O176" s="39"/>
      <c r="P176" s="40">
        <f t="shared" si="30"/>
        <v>7</v>
      </c>
      <c r="Q176" s="39">
        <v>70</v>
      </c>
      <c r="R176" s="41">
        <v>7</v>
      </c>
      <c r="S176" s="42">
        <f t="shared" si="29"/>
        <v>3430</v>
      </c>
      <c r="T176" s="91"/>
      <c r="U176" s="102"/>
    </row>
    <row r="177" spans="1:21" ht="32.1" customHeight="1">
      <c r="A177" s="43">
        <v>84</v>
      </c>
      <c r="B177" s="44">
        <v>665</v>
      </c>
      <c r="C177" s="35">
        <v>154661</v>
      </c>
      <c r="D177" s="65" t="s">
        <v>114</v>
      </c>
      <c r="E177" s="54" t="s">
        <v>358</v>
      </c>
      <c r="F177" s="46">
        <v>8882372</v>
      </c>
      <c r="G177" s="56" t="s">
        <v>359</v>
      </c>
      <c r="H177" s="53" t="s">
        <v>360</v>
      </c>
      <c r="I177" s="36">
        <v>3</v>
      </c>
      <c r="J177" s="37" t="s">
        <v>34</v>
      </c>
      <c r="K177" s="38" t="s">
        <v>40</v>
      </c>
      <c r="L177" s="39">
        <v>20</v>
      </c>
      <c r="M177" s="39"/>
      <c r="N177" s="39"/>
      <c r="O177" s="39"/>
      <c r="P177" s="40">
        <f t="shared" si="30"/>
        <v>20</v>
      </c>
      <c r="Q177" s="39">
        <v>70</v>
      </c>
      <c r="R177" s="41">
        <v>12</v>
      </c>
      <c r="S177" s="42">
        <f t="shared" si="18"/>
        <v>16800</v>
      </c>
      <c r="T177" s="49">
        <f t="shared" si="22"/>
        <v>16800</v>
      </c>
      <c r="U177" s="66"/>
    </row>
    <row r="178" spans="1:21" ht="24.95" customHeight="1">
      <c r="A178" s="105">
        <v>85</v>
      </c>
      <c r="B178" s="108">
        <v>666</v>
      </c>
      <c r="C178" s="35">
        <v>154671</v>
      </c>
      <c r="D178" s="65" t="s">
        <v>114</v>
      </c>
      <c r="E178" s="111" t="s">
        <v>361</v>
      </c>
      <c r="F178" s="114">
        <v>8801171</v>
      </c>
      <c r="G178" s="114" t="s">
        <v>362</v>
      </c>
      <c r="H178" s="120" t="s">
        <v>363</v>
      </c>
      <c r="I178" s="36">
        <v>2</v>
      </c>
      <c r="J178" s="37" t="s">
        <v>364</v>
      </c>
      <c r="K178" s="37" t="s">
        <v>365</v>
      </c>
      <c r="L178" s="41">
        <v>4</v>
      </c>
      <c r="M178" s="41">
        <v>2</v>
      </c>
      <c r="N178" s="41">
        <v>0</v>
      </c>
      <c r="O178" s="41">
        <v>19</v>
      </c>
      <c r="P178" s="40">
        <f t="shared" si="17"/>
        <v>25</v>
      </c>
      <c r="Q178" s="39">
        <v>70</v>
      </c>
      <c r="R178" s="39">
        <v>1</v>
      </c>
      <c r="S178" s="42">
        <f t="shared" si="18"/>
        <v>1750</v>
      </c>
      <c r="T178" s="124">
        <f>SUM(S178:S184)</f>
        <v>13020</v>
      </c>
      <c r="U178" s="136"/>
    </row>
    <row r="179" spans="1:21" ht="24.95" customHeight="1">
      <c r="A179" s="106"/>
      <c r="B179" s="109"/>
      <c r="C179" s="35"/>
      <c r="D179" s="65"/>
      <c r="E179" s="112"/>
      <c r="F179" s="115"/>
      <c r="G179" s="115"/>
      <c r="H179" s="121"/>
      <c r="I179" s="36">
        <v>2</v>
      </c>
      <c r="J179" s="37" t="s">
        <v>366</v>
      </c>
      <c r="K179" s="38" t="s">
        <v>265</v>
      </c>
      <c r="L179" s="41">
        <v>3</v>
      </c>
      <c r="M179" s="41">
        <v>1</v>
      </c>
      <c r="N179" s="41">
        <v>0</v>
      </c>
      <c r="O179" s="41">
        <v>6</v>
      </c>
      <c r="P179" s="40">
        <f t="shared" si="17"/>
        <v>10</v>
      </c>
      <c r="Q179" s="39">
        <v>70</v>
      </c>
      <c r="R179" s="39">
        <v>3</v>
      </c>
      <c r="S179" s="42">
        <f t="shared" si="18"/>
        <v>2100</v>
      </c>
      <c r="T179" s="124"/>
      <c r="U179" s="137"/>
    </row>
    <row r="180" spans="1:21" ht="24.95" customHeight="1">
      <c r="A180" s="106"/>
      <c r="B180" s="109"/>
      <c r="C180" s="35"/>
      <c r="D180" s="65"/>
      <c r="E180" s="112"/>
      <c r="F180" s="115"/>
      <c r="G180" s="115"/>
      <c r="H180" s="121"/>
      <c r="I180" s="36">
        <v>2</v>
      </c>
      <c r="J180" s="37" t="s">
        <v>367</v>
      </c>
      <c r="K180" s="38" t="s">
        <v>350</v>
      </c>
      <c r="L180" s="41">
        <v>2</v>
      </c>
      <c r="M180" s="41">
        <v>2</v>
      </c>
      <c r="N180" s="41">
        <v>0</v>
      </c>
      <c r="O180" s="41">
        <v>14</v>
      </c>
      <c r="P180" s="40">
        <f t="shared" si="17"/>
        <v>18</v>
      </c>
      <c r="Q180" s="39">
        <v>70</v>
      </c>
      <c r="R180" s="39">
        <v>3</v>
      </c>
      <c r="S180" s="42">
        <f t="shared" si="18"/>
        <v>3780</v>
      </c>
      <c r="T180" s="124"/>
      <c r="U180" s="137"/>
    </row>
    <row r="181" spans="1:21" ht="32.1" customHeight="1">
      <c r="A181" s="106"/>
      <c r="B181" s="109"/>
      <c r="C181" s="35"/>
      <c r="D181" s="65"/>
      <c r="E181" s="112"/>
      <c r="F181" s="115"/>
      <c r="G181" s="115"/>
      <c r="H181" s="121"/>
      <c r="I181" s="36">
        <v>3</v>
      </c>
      <c r="J181" s="37" t="s">
        <v>34</v>
      </c>
      <c r="K181" s="38" t="s">
        <v>40</v>
      </c>
      <c r="L181" s="41">
        <v>8</v>
      </c>
      <c r="M181" s="41"/>
      <c r="N181" s="41"/>
      <c r="O181" s="41"/>
      <c r="P181" s="40">
        <f t="shared" si="17"/>
        <v>8</v>
      </c>
      <c r="Q181" s="39">
        <v>70</v>
      </c>
      <c r="R181" s="39">
        <v>5</v>
      </c>
      <c r="S181" s="42">
        <f t="shared" si="18"/>
        <v>2800</v>
      </c>
      <c r="T181" s="124"/>
      <c r="U181" s="137"/>
    </row>
    <row r="182" spans="1:21" ht="32.1" customHeight="1">
      <c r="A182" s="106"/>
      <c r="B182" s="109"/>
      <c r="C182" s="35"/>
      <c r="D182" s="65"/>
      <c r="E182" s="112"/>
      <c r="F182" s="115"/>
      <c r="G182" s="115"/>
      <c r="H182" s="121"/>
      <c r="I182" s="36">
        <v>3</v>
      </c>
      <c r="J182" s="37" t="s">
        <v>34</v>
      </c>
      <c r="K182" s="37" t="s">
        <v>365</v>
      </c>
      <c r="L182" s="41">
        <v>4</v>
      </c>
      <c r="M182" s="41"/>
      <c r="N182" s="41"/>
      <c r="O182" s="41"/>
      <c r="P182" s="40">
        <f t="shared" si="17"/>
        <v>4</v>
      </c>
      <c r="Q182" s="39">
        <v>70</v>
      </c>
      <c r="R182" s="39">
        <v>1</v>
      </c>
      <c r="S182" s="42">
        <f t="shared" si="18"/>
        <v>280</v>
      </c>
      <c r="T182" s="124"/>
      <c r="U182" s="137"/>
    </row>
    <row r="183" spans="1:21" ht="32.1" customHeight="1">
      <c r="A183" s="106"/>
      <c r="B183" s="109"/>
      <c r="C183" s="35"/>
      <c r="D183" s="65"/>
      <c r="E183" s="112"/>
      <c r="F183" s="115"/>
      <c r="G183" s="115"/>
      <c r="H183" s="121"/>
      <c r="I183" s="36">
        <v>3</v>
      </c>
      <c r="J183" s="37" t="s">
        <v>34</v>
      </c>
      <c r="K183" s="38" t="s">
        <v>265</v>
      </c>
      <c r="L183" s="41">
        <v>5</v>
      </c>
      <c r="M183" s="41"/>
      <c r="N183" s="41"/>
      <c r="O183" s="41"/>
      <c r="P183" s="40">
        <f t="shared" si="17"/>
        <v>5</v>
      </c>
      <c r="Q183" s="39">
        <v>70</v>
      </c>
      <c r="R183" s="39">
        <v>3</v>
      </c>
      <c r="S183" s="42">
        <f t="shared" si="18"/>
        <v>1050</v>
      </c>
      <c r="T183" s="124"/>
      <c r="U183" s="137"/>
    </row>
    <row r="184" spans="1:21" ht="32.1" customHeight="1">
      <c r="A184" s="107"/>
      <c r="B184" s="110"/>
      <c r="C184" s="35"/>
      <c r="D184" s="65"/>
      <c r="E184" s="113"/>
      <c r="F184" s="116"/>
      <c r="G184" s="116"/>
      <c r="H184" s="122"/>
      <c r="I184" s="36">
        <v>3</v>
      </c>
      <c r="J184" s="37" t="s">
        <v>34</v>
      </c>
      <c r="K184" s="38" t="s">
        <v>350</v>
      </c>
      <c r="L184" s="41">
        <v>6</v>
      </c>
      <c r="M184" s="41"/>
      <c r="N184" s="41"/>
      <c r="O184" s="41"/>
      <c r="P184" s="40">
        <f t="shared" si="17"/>
        <v>6</v>
      </c>
      <c r="Q184" s="39">
        <v>70</v>
      </c>
      <c r="R184" s="39">
        <v>3</v>
      </c>
      <c r="S184" s="42">
        <f t="shared" si="18"/>
        <v>1260</v>
      </c>
      <c r="T184" s="125"/>
      <c r="U184" s="138"/>
    </row>
    <row r="185" spans="1:21" ht="32.1" customHeight="1">
      <c r="A185" s="43">
        <v>86</v>
      </c>
      <c r="B185" s="44">
        <v>667</v>
      </c>
      <c r="C185" s="35">
        <v>154670</v>
      </c>
      <c r="D185" s="65" t="s">
        <v>114</v>
      </c>
      <c r="E185" s="54" t="s">
        <v>368</v>
      </c>
      <c r="F185" s="46">
        <v>8883274</v>
      </c>
      <c r="G185" s="46" t="s">
        <v>369</v>
      </c>
      <c r="H185" s="53" t="s">
        <v>370</v>
      </c>
      <c r="I185" s="36">
        <v>3</v>
      </c>
      <c r="J185" s="37" t="s">
        <v>34</v>
      </c>
      <c r="K185" s="38" t="s">
        <v>40</v>
      </c>
      <c r="L185" s="39">
        <v>6</v>
      </c>
      <c r="M185" s="39"/>
      <c r="N185" s="39"/>
      <c r="O185" s="39"/>
      <c r="P185" s="40">
        <f t="shared" si="17"/>
        <v>6</v>
      </c>
      <c r="Q185" s="39">
        <v>70</v>
      </c>
      <c r="R185" s="41">
        <v>8</v>
      </c>
      <c r="S185" s="42">
        <f t="shared" si="18"/>
        <v>3360</v>
      </c>
      <c r="T185" s="49">
        <f t="shared" si="22"/>
        <v>3360</v>
      </c>
      <c r="U185" s="60"/>
    </row>
    <row r="186" spans="1:21" ht="32.1" customHeight="1">
      <c r="A186" s="105">
        <v>87</v>
      </c>
      <c r="B186" s="108">
        <v>668</v>
      </c>
      <c r="C186" s="35">
        <v>154666</v>
      </c>
      <c r="D186" s="65" t="s">
        <v>114</v>
      </c>
      <c r="E186" s="111" t="s">
        <v>371</v>
      </c>
      <c r="F186" s="114">
        <v>8851131</v>
      </c>
      <c r="G186" s="114" t="s">
        <v>259</v>
      </c>
      <c r="H186" s="120" t="s">
        <v>372</v>
      </c>
      <c r="I186" s="36">
        <v>1</v>
      </c>
      <c r="J186" s="37" t="s">
        <v>31</v>
      </c>
      <c r="K186" s="38" t="s">
        <v>45</v>
      </c>
      <c r="L186" s="39">
        <v>5</v>
      </c>
      <c r="M186" s="39">
        <v>0</v>
      </c>
      <c r="N186" s="39">
        <v>0</v>
      </c>
      <c r="O186" s="39">
        <v>27</v>
      </c>
      <c r="P186" s="40">
        <f t="shared" ref="P186:P226" si="31">SUM(L186:O186)</f>
        <v>32</v>
      </c>
      <c r="Q186" s="39">
        <v>70</v>
      </c>
      <c r="R186" s="41">
        <v>5</v>
      </c>
      <c r="S186" s="42">
        <f t="shared" si="18"/>
        <v>11200</v>
      </c>
      <c r="T186" s="91">
        <f>SUM(S186:S188)</f>
        <v>16800</v>
      </c>
      <c r="U186" s="102"/>
    </row>
    <row r="187" spans="1:21" ht="32.1" customHeight="1">
      <c r="A187" s="106"/>
      <c r="B187" s="109"/>
      <c r="C187" s="35"/>
      <c r="D187" s="65"/>
      <c r="E187" s="112"/>
      <c r="F187" s="115"/>
      <c r="G187" s="115"/>
      <c r="H187" s="121"/>
      <c r="I187" s="52">
        <v>2</v>
      </c>
      <c r="J187" s="37" t="s">
        <v>373</v>
      </c>
      <c r="K187" s="38" t="s">
        <v>342</v>
      </c>
      <c r="L187" s="41">
        <v>5</v>
      </c>
      <c r="M187" s="39">
        <v>0</v>
      </c>
      <c r="N187" s="39">
        <v>0</v>
      </c>
      <c r="O187" s="39">
        <v>20</v>
      </c>
      <c r="P187" s="40">
        <f t="shared" si="31"/>
        <v>25</v>
      </c>
      <c r="Q187" s="39">
        <v>70</v>
      </c>
      <c r="R187" s="41">
        <v>2</v>
      </c>
      <c r="S187" s="42">
        <f t="shared" si="18"/>
        <v>3500</v>
      </c>
      <c r="T187" s="91"/>
      <c r="U187" s="102"/>
    </row>
    <row r="188" spans="1:21" ht="32.1" customHeight="1">
      <c r="A188" s="107"/>
      <c r="B188" s="110"/>
      <c r="C188" s="35"/>
      <c r="D188" s="65"/>
      <c r="E188" s="113"/>
      <c r="F188" s="116"/>
      <c r="G188" s="116"/>
      <c r="H188" s="122"/>
      <c r="I188" s="52">
        <v>3</v>
      </c>
      <c r="J188" s="38" t="s">
        <v>52</v>
      </c>
      <c r="K188" s="38" t="s">
        <v>374</v>
      </c>
      <c r="L188" s="41">
        <v>5</v>
      </c>
      <c r="M188" s="39"/>
      <c r="N188" s="39"/>
      <c r="O188" s="39"/>
      <c r="P188" s="40">
        <f t="shared" si="31"/>
        <v>5</v>
      </c>
      <c r="Q188" s="39">
        <v>70</v>
      </c>
      <c r="R188" s="41">
        <v>6</v>
      </c>
      <c r="S188" s="42">
        <f t="shared" si="18"/>
        <v>2100</v>
      </c>
      <c r="T188" s="91"/>
      <c r="U188" s="102"/>
    </row>
    <row r="189" spans="1:21" ht="24.95" customHeight="1">
      <c r="A189" s="105">
        <v>88</v>
      </c>
      <c r="B189" s="108">
        <v>669</v>
      </c>
      <c r="C189" s="35">
        <v>154665</v>
      </c>
      <c r="D189" s="65" t="s">
        <v>114</v>
      </c>
      <c r="E189" s="111" t="s">
        <v>375</v>
      </c>
      <c r="F189" s="114">
        <v>8851078</v>
      </c>
      <c r="G189" s="114" t="s">
        <v>200</v>
      </c>
      <c r="H189" s="120" t="s">
        <v>376</v>
      </c>
      <c r="I189" s="36">
        <v>1</v>
      </c>
      <c r="J189" s="37" t="s">
        <v>31</v>
      </c>
      <c r="K189" s="38" t="s">
        <v>342</v>
      </c>
      <c r="L189" s="39">
        <v>5</v>
      </c>
      <c r="M189" s="39">
        <v>0</v>
      </c>
      <c r="N189" s="39">
        <v>0</v>
      </c>
      <c r="O189" s="39">
        <v>15</v>
      </c>
      <c r="P189" s="40">
        <f t="shared" si="31"/>
        <v>20</v>
      </c>
      <c r="Q189" s="39">
        <v>70</v>
      </c>
      <c r="R189" s="41">
        <v>2</v>
      </c>
      <c r="S189" s="42">
        <f t="shared" si="18"/>
        <v>2800</v>
      </c>
      <c r="T189" s="91">
        <f>SUM(S189:S192)</f>
        <v>16800</v>
      </c>
      <c r="U189" s="102"/>
    </row>
    <row r="190" spans="1:21" ht="24.95" customHeight="1">
      <c r="A190" s="106"/>
      <c r="B190" s="109"/>
      <c r="C190" s="35"/>
      <c r="D190" s="65"/>
      <c r="E190" s="112"/>
      <c r="F190" s="115"/>
      <c r="G190" s="115"/>
      <c r="H190" s="121"/>
      <c r="I190" s="52">
        <v>2</v>
      </c>
      <c r="J190" s="37" t="s">
        <v>366</v>
      </c>
      <c r="K190" s="38" t="s">
        <v>265</v>
      </c>
      <c r="L190" s="41">
        <v>0</v>
      </c>
      <c r="M190" s="39">
        <v>0</v>
      </c>
      <c r="N190" s="39">
        <v>0</v>
      </c>
      <c r="O190" s="39">
        <v>10</v>
      </c>
      <c r="P190" s="40">
        <f t="shared" si="31"/>
        <v>10</v>
      </c>
      <c r="Q190" s="39">
        <v>70</v>
      </c>
      <c r="R190" s="41">
        <v>3</v>
      </c>
      <c r="S190" s="42">
        <f t="shared" si="18"/>
        <v>2100</v>
      </c>
      <c r="T190" s="91"/>
      <c r="U190" s="102"/>
    </row>
    <row r="191" spans="1:21" ht="32.1" customHeight="1">
      <c r="A191" s="106"/>
      <c r="B191" s="109"/>
      <c r="C191" s="35"/>
      <c r="D191" s="65"/>
      <c r="E191" s="112"/>
      <c r="F191" s="115"/>
      <c r="G191" s="115"/>
      <c r="H191" s="121"/>
      <c r="I191" s="52">
        <v>3</v>
      </c>
      <c r="J191" s="38" t="s">
        <v>52</v>
      </c>
      <c r="K191" s="38" t="s">
        <v>377</v>
      </c>
      <c r="L191" s="41">
        <v>15</v>
      </c>
      <c r="M191" s="39"/>
      <c r="N191" s="39"/>
      <c r="O191" s="39"/>
      <c r="P191" s="40">
        <f t="shared" si="31"/>
        <v>15</v>
      </c>
      <c r="Q191" s="39">
        <v>70</v>
      </c>
      <c r="R191" s="41">
        <v>10</v>
      </c>
      <c r="S191" s="42">
        <f t="shared" si="18"/>
        <v>10500</v>
      </c>
      <c r="T191" s="91"/>
      <c r="U191" s="102"/>
    </row>
    <row r="192" spans="1:21" ht="32.1" customHeight="1">
      <c r="A192" s="107"/>
      <c r="B192" s="110"/>
      <c r="C192" s="35"/>
      <c r="D192" s="65"/>
      <c r="E192" s="113"/>
      <c r="F192" s="116"/>
      <c r="G192" s="116"/>
      <c r="H192" s="122"/>
      <c r="I192" s="52">
        <v>3</v>
      </c>
      <c r="J192" s="38" t="s">
        <v>52</v>
      </c>
      <c r="K192" s="38" t="s">
        <v>342</v>
      </c>
      <c r="L192" s="41">
        <v>10</v>
      </c>
      <c r="M192" s="39"/>
      <c r="N192" s="39"/>
      <c r="O192" s="39"/>
      <c r="P192" s="40">
        <f t="shared" si="31"/>
        <v>10</v>
      </c>
      <c r="Q192" s="39">
        <v>70</v>
      </c>
      <c r="R192" s="41">
        <v>2</v>
      </c>
      <c r="S192" s="42">
        <f t="shared" si="18"/>
        <v>1400</v>
      </c>
      <c r="T192" s="91"/>
      <c r="U192" s="102"/>
    </row>
    <row r="193" spans="1:21" ht="32.1" customHeight="1">
      <c r="A193" s="43">
        <v>89</v>
      </c>
      <c r="B193" s="44">
        <v>670</v>
      </c>
      <c r="C193" s="35">
        <v>154672</v>
      </c>
      <c r="D193" s="65" t="s">
        <v>132</v>
      </c>
      <c r="E193" s="54" t="s">
        <v>378</v>
      </c>
      <c r="F193" s="46">
        <v>8831042</v>
      </c>
      <c r="G193" s="46" t="s">
        <v>379</v>
      </c>
      <c r="H193" s="58" t="s">
        <v>380</v>
      </c>
      <c r="I193" s="52">
        <v>3</v>
      </c>
      <c r="J193" s="38" t="s">
        <v>52</v>
      </c>
      <c r="K193" s="38" t="s">
        <v>40</v>
      </c>
      <c r="L193" s="39">
        <v>5</v>
      </c>
      <c r="M193" s="39"/>
      <c r="N193" s="39"/>
      <c r="O193" s="39"/>
      <c r="P193" s="40">
        <f t="shared" si="31"/>
        <v>5</v>
      </c>
      <c r="Q193" s="39">
        <v>70</v>
      </c>
      <c r="R193" s="41">
        <v>12</v>
      </c>
      <c r="S193" s="42">
        <f t="shared" si="18"/>
        <v>4200</v>
      </c>
      <c r="T193" s="49">
        <f>SUM(S193:S193)</f>
        <v>4200</v>
      </c>
      <c r="U193" s="67"/>
    </row>
    <row r="194" spans="1:21" ht="24.95" customHeight="1">
      <c r="A194" s="105">
        <v>90</v>
      </c>
      <c r="B194" s="108">
        <v>671</v>
      </c>
      <c r="C194" s="35">
        <v>154679</v>
      </c>
      <c r="D194" s="65" t="s">
        <v>132</v>
      </c>
      <c r="E194" s="111" t="s">
        <v>381</v>
      </c>
      <c r="F194" s="114">
        <v>8861211</v>
      </c>
      <c r="G194" s="131" t="s">
        <v>382</v>
      </c>
      <c r="H194" s="120" t="s">
        <v>383</v>
      </c>
      <c r="I194" s="36">
        <v>1</v>
      </c>
      <c r="J194" s="37" t="s">
        <v>31</v>
      </c>
      <c r="K194" s="38" t="s">
        <v>107</v>
      </c>
      <c r="L194" s="39">
        <v>1</v>
      </c>
      <c r="M194" s="39">
        <v>3</v>
      </c>
      <c r="N194" s="39">
        <v>0</v>
      </c>
      <c r="O194" s="39">
        <v>11</v>
      </c>
      <c r="P194" s="40">
        <f t="shared" si="31"/>
        <v>15</v>
      </c>
      <c r="Q194" s="39">
        <v>70</v>
      </c>
      <c r="R194" s="41">
        <v>4</v>
      </c>
      <c r="S194" s="42">
        <f t="shared" si="18"/>
        <v>4200</v>
      </c>
      <c r="T194" s="91">
        <f>SUM(S194:S197)</f>
        <v>8750</v>
      </c>
      <c r="U194" s="102"/>
    </row>
    <row r="195" spans="1:21" ht="24.95" customHeight="1">
      <c r="A195" s="106"/>
      <c r="B195" s="109"/>
      <c r="C195" s="35"/>
      <c r="D195" s="65"/>
      <c r="E195" s="112"/>
      <c r="F195" s="115"/>
      <c r="G195" s="135"/>
      <c r="H195" s="121"/>
      <c r="I195" s="52">
        <v>2</v>
      </c>
      <c r="J195" s="37" t="s">
        <v>150</v>
      </c>
      <c r="K195" s="38" t="s">
        <v>73</v>
      </c>
      <c r="L195" s="41">
        <v>3</v>
      </c>
      <c r="M195" s="39">
        <v>0</v>
      </c>
      <c r="N195" s="39">
        <v>0</v>
      </c>
      <c r="O195" s="39">
        <v>2</v>
      </c>
      <c r="P195" s="40">
        <f t="shared" si="31"/>
        <v>5</v>
      </c>
      <c r="Q195" s="39">
        <v>70</v>
      </c>
      <c r="R195" s="41">
        <v>5</v>
      </c>
      <c r="S195" s="42">
        <f t="shared" si="18"/>
        <v>1750</v>
      </c>
      <c r="T195" s="91"/>
      <c r="U195" s="102"/>
    </row>
    <row r="196" spans="1:21" ht="32.1" customHeight="1">
      <c r="A196" s="106"/>
      <c r="B196" s="109"/>
      <c r="C196" s="35"/>
      <c r="D196" s="65"/>
      <c r="E196" s="112"/>
      <c r="F196" s="115"/>
      <c r="G196" s="135"/>
      <c r="H196" s="121"/>
      <c r="I196" s="52">
        <v>3</v>
      </c>
      <c r="J196" s="38" t="s">
        <v>52</v>
      </c>
      <c r="K196" s="38" t="s">
        <v>40</v>
      </c>
      <c r="L196" s="41">
        <v>1</v>
      </c>
      <c r="M196" s="39"/>
      <c r="N196" s="39"/>
      <c r="O196" s="39"/>
      <c r="P196" s="40">
        <f t="shared" si="31"/>
        <v>1</v>
      </c>
      <c r="Q196" s="39">
        <v>70</v>
      </c>
      <c r="R196" s="41">
        <v>12</v>
      </c>
      <c r="S196" s="42">
        <f t="shared" si="18"/>
        <v>840</v>
      </c>
      <c r="T196" s="91"/>
      <c r="U196" s="102"/>
    </row>
    <row r="197" spans="1:21" ht="32.1" customHeight="1">
      <c r="A197" s="107"/>
      <c r="B197" s="110"/>
      <c r="C197" s="35"/>
      <c r="D197" s="65"/>
      <c r="E197" s="113"/>
      <c r="F197" s="116"/>
      <c r="G197" s="132"/>
      <c r="H197" s="122"/>
      <c r="I197" s="52">
        <v>3</v>
      </c>
      <c r="J197" s="38" t="s">
        <v>52</v>
      </c>
      <c r="K197" s="38" t="s">
        <v>40</v>
      </c>
      <c r="L197" s="41">
        <v>4</v>
      </c>
      <c r="M197" s="39"/>
      <c r="N197" s="39"/>
      <c r="O197" s="39"/>
      <c r="P197" s="40">
        <f t="shared" si="31"/>
        <v>4</v>
      </c>
      <c r="Q197" s="39">
        <v>70</v>
      </c>
      <c r="R197" s="41">
        <v>7</v>
      </c>
      <c r="S197" s="42">
        <f t="shared" si="18"/>
        <v>1960</v>
      </c>
      <c r="T197" s="91"/>
      <c r="U197" s="102"/>
    </row>
    <row r="198" spans="1:21" ht="32.1" customHeight="1">
      <c r="A198" s="43">
        <v>91</v>
      </c>
      <c r="B198" s="44">
        <v>672</v>
      </c>
      <c r="C198" s="35">
        <v>154678</v>
      </c>
      <c r="D198" s="65" t="s">
        <v>132</v>
      </c>
      <c r="E198" s="54" t="s">
        <v>384</v>
      </c>
      <c r="F198" s="46">
        <v>8831195</v>
      </c>
      <c r="G198" s="47" t="s">
        <v>385</v>
      </c>
      <c r="H198" s="53" t="s">
        <v>386</v>
      </c>
      <c r="I198" s="52">
        <v>3</v>
      </c>
      <c r="J198" s="38" t="s">
        <v>52</v>
      </c>
      <c r="K198" s="38" t="s">
        <v>40</v>
      </c>
      <c r="L198" s="41">
        <v>5</v>
      </c>
      <c r="M198" s="39"/>
      <c r="N198" s="39"/>
      <c r="O198" s="39"/>
      <c r="P198" s="40">
        <f t="shared" si="31"/>
        <v>5</v>
      </c>
      <c r="Q198" s="39">
        <v>70</v>
      </c>
      <c r="R198" s="41">
        <v>12</v>
      </c>
      <c r="S198" s="42">
        <f t="shared" si="18"/>
        <v>4200</v>
      </c>
      <c r="T198" s="49">
        <f t="shared" si="22"/>
        <v>4200</v>
      </c>
      <c r="U198" s="50"/>
    </row>
    <row r="199" spans="1:21" ht="24.95" customHeight="1">
      <c r="A199" s="105">
        <v>92</v>
      </c>
      <c r="B199" s="108">
        <v>673</v>
      </c>
      <c r="C199" s="68">
        <v>154677</v>
      </c>
      <c r="D199" s="65" t="s">
        <v>132</v>
      </c>
      <c r="E199" s="111" t="s">
        <v>387</v>
      </c>
      <c r="F199" s="114">
        <v>8831324</v>
      </c>
      <c r="G199" s="131" t="s">
        <v>388</v>
      </c>
      <c r="H199" s="120" t="s">
        <v>389</v>
      </c>
      <c r="I199" s="36">
        <v>2</v>
      </c>
      <c r="J199" s="37" t="s">
        <v>390</v>
      </c>
      <c r="K199" s="38" t="s">
        <v>45</v>
      </c>
      <c r="L199" s="39">
        <v>0</v>
      </c>
      <c r="M199" s="39">
        <v>3</v>
      </c>
      <c r="N199" s="39">
        <v>0</v>
      </c>
      <c r="O199" s="39">
        <v>15</v>
      </c>
      <c r="P199" s="40">
        <f t="shared" si="31"/>
        <v>18</v>
      </c>
      <c r="Q199" s="39">
        <v>70</v>
      </c>
      <c r="R199" s="41">
        <v>5</v>
      </c>
      <c r="S199" s="42">
        <f t="shared" si="18"/>
        <v>6300</v>
      </c>
      <c r="T199" s="91">
        <f>SUM(S199:S200)</f>
        <v>10500</v>
      </c>
      <c r="U199" s="99"/>
    </row>
    <row r="200" spans="1:21" ht="32.1" customHeight="1">
      <c r="A200" s="107"/>
      <c r="B200" s="110"/>
      <c r="C200" s="68"/>
      <c r="D200" s="65"/>
      <c r="E200" s="113"/>
      <c r="F200" s="116"/>
      <c r="G200" s="132"/>
      <c r="H200" s="122"/>
      <c r="I200" s="36">
        <v>3</v>
      </c>
      <c r="J200" s="37" t="s">
        <v>34</v>
      </c>
      <c r="K200" s="38" t="s">
        <v>40</v>
      </c>
      <c r="L200" s="39">
        <v>5</v>
      </c>
      <c r="M200" s="39"/>
      <c r="N200" s="39"/>
      <c r="O200" s="39"/>
      <c r="P200" s="40">
        <f t="shared" si="31"/>
        <v>5</v>
      </c>
      <c r="Q200" s="39">
        <v>70</v>
      </c>
      <c r="R200" s="41">
        <v>12</v>
      </c>
      <c r="S200" s="42">
        <f t="shared" si="18"/>
        <v>4200</v>
      </c>
      <c r="T200" s="91"/>
      <c r="U200" s="99"/>
    </row>
    <row r="201" spans="1:21" ht="32.1" customHeight="1">
      <c r="A201" s="105">
        <v>93</v>
      </c>
      <c r="B201" s="108">
        <v>674</v>
      </c>
      <c r="C201" s="35">
        <v>154680</v>
      </c>
      <c r="D201" s="65" t="s">
        <v>132</v>
      </c>
      <c r="E201" s="111" t="s">
        <v>391</v>
      </c>
      <c r="F201" s="114">
        <v>8821514</v>
      </c>
      <c r="G201" s="131" t="s">
        <v>392</v>
      </c>
      <c r="H201" s="120" t="s">
        <v>393</v>
      </c>
      <c r="I201" s="36">
        <v>2</v>
      </c>
      <c r="J201" s="37" t="s">
        <v>394</v>
      </c>
      <c r="K201" s="38" t="s">
        <v>40</v>
      </c>
      <c r="L201" s="39">
        <v>4</v>
      </c>
      <c r="M201" s="39">
        <v>11</v>
      </c>
      <c r="N201" s="39">
        <v>0</v>
      </c>
      <c r="O201" s="39">
        <v>5</v>
      </c>
      <c r="P201" s="40">
        <f t="shared" si="31"/>
        <v>20</v>
      </c>
      <c r="Q201" s="39">
        <v>70</v>
      </c>
      <c r="R201" s="41">
        <v>12</v>
      </c>
      <c r="S201" s="42">
        <f t="shared" si="18"/>
        <v>16800</v>
      </c>
      <c r="T201" s="91">
        <f>SUM(S201:S202)</f>
        <v>23520</v>
      </c>
      <c r="U201" s="99"/>
    </row>
    <row r="202" spans="1:21" ht="32.1" customHeight="1">
      <c r="A202" s="107"/>
      <c r="B202" s="110"/>
      <c r="C202" s="35"/>
      <c r="D202" s="65"/>
      <c r="E202" s="113"/>
      <c r="F202" s="116"/>
      <c r="G202" s="132"/>
      <c r="H202" s="122"/>
      <c r="I202" s="36">
        <v>3</v>
      </c>
      <c r="J202" s="37" t="s">
        <v>34</v>
      </c>
      <c r="K202" s="38" t="s">
        <v>40</v>
      </c>
      <c r="L202" s="39">
        <v>8</v>
      </c>
      <c r="M202" s="39"/>
      <c r="N202" s="39"/>
      <c r="O202" s="39"/>
      <c r="P202" s="40">
        <f t="shared" si="31"/>
        <v>8</v>
      </c>
      <c r="Q202" s="39">
        <v>70</v>
      </c>
      <c r="R202" s="41">
        <v>12</v>
      </c>
      <c r="S202" s="42">
        <f t="shared" si="18"/>
        <v>6720</v>
      </c>
      <c r="T202" s="91"/>
      <c r="U202" s="99"/>
    </row>
    <row r="203" spans="1:21" ht="24.95" customHeight="1">
      <c r="A203" s="105">
        <v>94</v>
      </c>
      <c r="B203" s="108">
        <v>675</v>
      </c>
      <c r="C203" s="35">
        <v>154674</v>
      </c>
      <c r="D203" s="65" t="s">
        <v>132</v>
      </c>
      <c r="E203" s="111" t="s">
        <v>395</v>
      </c>
      <c r="F203" s="114">
        <v>8861161</v>
      </c>
      <c r="G203" s="114" t="s">
        <v>259</v>
      </c>
      <c r="H203" s="120" t="s">
        <v>396</v>
      </c>
      <c r="I203" s="36">
        <v>2</v>
      </c>
      <c r="J203" s="37" t="s">
        <v>397</v>
      </c>
      <c r="K203" s="38" t="s">
        <v>32</v>
      </c>
      <c r="L203" s="39">
        <v>2</v>
      </c>
      <c r="M203" s="39">
        <v>3</v>
      </c>
      <c r="N203" s="39">
        <v>0</v>
      </c>
      <c r="O203" s="39">
        <v>5</v>
      </c>
      <c r="P203" s="40">
        <f t="shared" si="31"/>
        <v>10</v>
      </c>
      <c r="Q203" s="39">
        <v>70</v>
      </c>
      <c r="R203" s="41">
        <v>7</v>
      </c>
      <c r="S203" s="42">
        <f>P203*R203*Q203</f>
        <v>4900</v>
      </c>
      <c r="T203" s="91">
        <f>SUM(S203:S205)</f>
        <v>8960</v>
      </c>
      <c r="U203" s="102"/>
    </row>
    <row r="204" spans="1:21" ht="32.1" customHeight="1">
      <c r="A204" s="106"/>
      <c r="B204" s="109"/>
      <c r="C204" s="35"/>
      <c r="D204" s="65"/>
      <c r="E204" s="112"/>
      <c r="F204" s="115"/>
      <c r="G204" s="115"/>
      <c r="H204" s="121"/>
      <c r="I204" s="52">
        <v>3</v>
      </c>
      <c r="J204" s="38" t="s">
        <v>52</v>
      </c>
      <c r="K204" s="38" t="s">
        <v>35</v>
      </c>
      <c r="L204" s="41">
        <v>4</v>
      </c>
      <c r="M204" s="39"/>
      <c r="N204" s="39"/>
      <c r="O204" s="39"/>
      <c r="P204" s="40">
        <f t="shared" si="31"/>
        <v>4</v>
      </c>
      <c r="Q204" s="39">
        <v>70</v>
      </c>
      <c r="R204" s="41">
        <v>12</v>
      </c>
      <c r="S204" s="42">
        <f>P204*R204*Q204</f>
        <v>3360</v>
      </c>
      <c r="T204" s="91"/>
      <c r="U204" s="102"/>
    </row>
    <row r="205" spans="1:21" ht="32.1" customHeight="1">
      <c r="A205" s="107"/>
      <c r="B205" s="110"/>
      <c r="C205" s="35"/>
      <c r="D205" s="65"/>
      <c r="E205" s="113"/>
      <c r="F205" s="116"/>
      <c r="G205" s="116"/>
      <c r="H205" s="122"/>
      <c r="I205" s="52">
        <v>3</v>
      </c>
      <c r="J205" s="38" t="s">
        <v>52</v>
      </c>
      <c r="K205" s="38" t="s">
        <v>73</v>
      </c>
      <c r="L205" s="41">
        <v>2</v>
      </c>
      <c r="M205" s="39"/>
      <c r="N205" s="39"/>
      <c r="O205" s="39"/>
      <c r="P205" s="40">
        <f t="shared" si="31"/>
        <v>2</v>
      </c>
      <c r="Q205" s="39">
        <v>70</v>
      </c>
      <c r="R205" s="41">
        <v>5</v>
      </c>
      <c r="S205" s="42">
        <f>P205*R205*Q205</f>
        <v>700</v>
      </c>
      <c r="T205" s="91"/>
      <c r="U205" s="102"/>
    </row>
    <row r="206" spans="1:21" ht="32.1" customHeight="1">
      <c r="A206" s="43">
        <v>95</v>
      </c>
      <c r="B206" s="44">
        <v>676</v>
      </c>
      <c r="C206" s="35">
        <v>154675</v>
      </c>
      <c r="D206" s="65" t="s">
        <v>132</v>
      </c>
      <c r="E206" s="54" t="s">
        <v>398</v>
      </c>
      <c r="F206" s="46">
        <v>8846003</v>
      </c>
      <c r="G206" s="55" t="s">
        <v>56</v>
      </c>
      <c r="H206" s="53" t="s">
        <v>399</v>
      </c>
      <c r="I206" s="52">
        <v>3</v>
      </c>
      <c r="J206" s="38" t="s">
        <v>52</v>
      </c>
      <c r="K206" s="38" t="s">
        <v>40</v>
      </c>
      <c r="L206" s="41">
        <v>11</v>
      </c>
      <c r="M206" s="39"/>
      <c r="N206" s="39"/>
      <c r="O206" s="39"/>
      <c r="P206" s="40">
        <f t="shared" si="31"/>
        <v>11</v>
      </c>
      <c r="Q206" s="39">
        <v>70</v>
      </c>
      <c r="R206" s="41">
        <v>12</v>
      </c>
      <c r="S206" s="42">
        <f>P206*R206*Q206</f>
        <v>9240</v>
      </c>
      <c r="T206" s="49">
        <f t="shared" si="22"/>
        <v>9240</v>
      </c>
      <c r="U206" s="50"/>
    </row>
    <row r="207" spans="1:21" ht="32.1" customHeight="1">
      <c r="A207" s="43">
        <v>96</v>
      </c>
      <c r="B207" s="44">
        <v>678</v>
      </c>
      <c r="C207" s="35">
        <v>154676</v>
      </c>
      <c r="D207" s="65" t="s">
        <v>132</v>
      </c>
      <c r="E207" s="54" t="s">
        <v>400</v>
      </c>
      <c r="F207" s="46">
        <v>8861242</v>
      </c>
      <c r="G207" s="55" t="s">
        <v>209</v>
      </c>
      <c r="H207" s="53" t="s">
        <v>401</v>
      </c>
      <c r="I207" s="52">
        <v>3</v>
      </c>
      <c r="J207" s="38" t="s">
        <v>52</v>
      </c>
      <c r="K207" s="38" t="s">
        <v>40</v>
      </c>
      <c r="L207" s="41">
        <v>4</v>
      </c>
      <c r="M207" s="39"/>
      <c r="N207" s="39"/>
      <c r="O207" s="39"/>
      <c r="P207" s="40">
        <f t="shared" si="31"/>
        <v>4</v>
      </c>
      <c r="Q207" s="39">
        <v>70</v>
      </c>
      <c r="R207" s="41">
        <v>12</v>
      </c>
      <c r="S207" s="42">
        <f t="shared" si="18"/>
        <v>3360</v>
      </c>
      <c r="T207" s="49">
        <f t="shared" si="22"/>
        <v>3360</v>
      </c>
      <c r="U207" s="50"/>
    </row>
    <row r="208" spans="1:21" ht="32.1" customHeight="1">
      <c r="A208" s="105">
        <v>97</v>
      </c>
      <c r="B208" s="108">
        <v>679</v>
      </c>
      <c r="C208" s="35">
        <v>154681</v>
      </c>
      <c r="D208" s="65" t="s">
        <v>53</v>
      </c>
      <c r="E208" s="111" t="s">
        <v>402</v>
      </c>
      <c r="F208" s="114">
        <v>8611393</v>
      </c>
      <c r="G208" s="114" t="s">
        <v>403</v>
      </c>
      <c r="H208" s="120" t="s">
        <v>404</v>
      </c>
      <c r="I208" s="36">
        <v>2</v>
      </c>
      <c r="J208" s="37" t="s">
        <v>405</v>
      </c>
      <c r="K208" s="38" t="s">
        <v>32</v>
      </c>
      <c r="L208" s="39">
        <v>4</v>
      </c>
      <c r="M208" s="39">
        <v>1</v>
      </c>
      <c r="N208" s="39">
        <v>0</v>
      </c>
      <c r="O208" s="39">
        <v>21</v>
      </c>
      <c r="P208" s="40">
        <f t="shared" si="31"/>
        <v>26</v>
      </c>
      <c r="Q208" s="39">
        <v>70</v>
      </c>
      <c r="R208" s="41">
        <v>7</v>
      </c>
      <c r="S208" s="42">
        <f t="shared" si="18"/>
        <v>12740</v>
      </c>
      <c r="T208" s="91">
        <f>SUM(S208:S210)</f>
        <v>15820</v>
      </c>
      <c r="U208" s="102"/>
    </row>
    <row r="209" spans="1:21" ht="32.1" customHeight="1">
      <c r="A209" s="106"/>
      <c r="B209" s="109"/>
      <c r="C209" s="35"/>
      <c r="D209" s="65"/>
      <c r="E209" s="112"/>
      <c r="F209" s="115"/>
      <c r="G209" s="115"/>
      <c r="H209" s="121"/>
      <c r="I209" s="52">
        <v>3</v>
      </c>
      <c r="J209" s="38" t="s">
        <v>52</v>
      </c>
      <c r="K209" s="38" t="s">
        <v>32</v>
      </c>
      <c r="L209" s="41">
        <v>2</v>
      </c>
      <c r="M209" s="39"/>
      <c r="N209" s="39"/>
      <c r="O209" s="39"/>
      <c r="P209" s="40">
        <f t="shared" si="31"/>
        <v>2</v>
      </c>
      <c r="Q209" s="39">
        <v>70</v>
      </c>
      <c r="R209" s="41">
        <v>7</v>
      </c>
      <c r="S209" s="42">
        <f t="shared" si="18"/>
        <v>980</v>
      </c>
      <c r="T209" s="91"/>
      <c r="U209" s="102"/>
    </row>
    <row r="210" spans="1:21" ht="32.1" customHeight="1">
      <c r="A210" s="107"/>
      <c r="B210" s="110"/>
      <c r="C210" s="35"/>
      <c r="D210" s="65"/>
      <c r="E210" s="113"/>
      <c r="F210" s="116"/>
      <c r="G210" s="116"/>
      <c r="H210" s="122"/>
      <c r="I210" s="52">
        <v>3</v>
      </c>
      <c r="J210" s="38" t="s">
        <v>52</v>
      </c>
      <c r="K210" s="38" t="s">
        <v>73</v>
      </c>
      <c r="L210" s="41">
        <v>6</v>
      </c>
      <c r="M210" s="39"/>
      <c r="N210" s="39"/>
      <c r="O210" s="39"/>
      <c r="P210" s="40">
        <f t="shared" si="31"/>
        <v>6</v>
      </c>
      <c r="Q210" s="39">
        <v>70</v>
      </c>
      <c r="R210" s="41">
        <v>5</v>
      </c>
      <c r="S210" s="42">
        <f t="shared" si="18"/>
        <v>2100</v>
      </c>
      <c r="T210" s="91"/>
      <c r="U210" s="102"/>
    </row>
    <row r="211" spans="1:21" ht="24.95" customHeight="1">
      <c r="A211" s="105">
        <v>98</v>
      </c>
      <c r="B211" s="108">
        <v>680</v>
      </c>
      <c r="C211" s="35">
        <v>154682</v>
      </c>
      <c r="D211" s="65" t="s">
        <v>53</v>
      </c>
      <c r="E211" s="111" t="s">
        <v>406</v>
      </c>
      <c r="F211" s="114">
        <v>8611431</v>
      </c>
      <c r="G211" s="131" t="s">
        <v>407</v>
      </c>
      <c r="H211" s="120" t="s">
        <v>408</v>
      </c>
      <c r="I211" s="36">
        <v>1</v>
      </c>
      <c r="J211" s="37" t="s">
        <v>31</v>
      </c>
      <c r="K211" s="38" t="s">
        <v>123</v>
      </c>
      <c r="L211" s="39">
        <v>3</v>
      </c>
      <c r="M211" s="39">
        <v>0</v>
      </c>
      <c r="N211" s="39">
        <v>2</v>
      </c>
      <c r="O211" s="39">
        <v>35</v>
      </c>
      <c r="P211" s="40">
        <f t="shared" si="31"/>
        <v>40</v>
      </c>
      <c r="Q211" s="39">
        <v>70</v>
      </c>
      <c r="R211" s="41">
        <v>4</v>
      </c>
      <c r="S211" s="42">
        <f t="shared" si="18"/>
        <v>11200</v>
      </c>
      <c r="T211" s="91">
        <f>SUM(S211:S215)</f>
        <v>37730</v>
      </c>
      <c r="U211" s="102"/>
    </row>
    <row r="212" spans="1:21" ht="24.95" customHeight="1">
      <c r="A212" s="106"/>
      <c r="B212" s="109"/>
      <c r="C212" s="35"/>
      <c r="D212" s="65"/>
      <c r="E212" s="112"/>
      <c r="F212" s="115"/>
      <c r="G212" s="135"/>
      <c r="H212" s="121"/>
      <c r="I212" s="52">
        <v>2</v>
      </c>
      <c r="J212" s="37" t="s">
        <v>409</v>
      </c>
      <c r="K212" s="38" t="s">
        <v>410</v>
      </c>
      <c r="L212" s="41">
        <v>0</v>
      </c>
      <c r="M212" s="39">
        <v>0</v>
      </c>
      <c r="N212" s="39">
        <v>0</v>
      </c>
      <c r="O212" s="39">
        <v>35</v>
      </c>
      <c r="P212" s="40">
        <f t="shared" si="31"/>
        <v>35</v>
      </c>
      <c r="Q212" s="39">
        <v>70</v>
      </c>
      <c r="R212" s="41">
        <v>3</v>
      </c>
      <c r="S212" s="42">
        <f t="shared" si="18"/>
        <v>7350</v>
      </c>
      <c r="T212" s="91"/>
      <c r="U212" s="102"/>
    </row>
    <row r="213" spans="1:21" ht="24.95" customHeight="1">
      <c r="A213" s="106"/>
      <c r="B213" s="109"/>
      <c r="C213" s="35"/>
      <c r="D213" s="65"/>
      <c r="E213" s="112"/>
      <c r="F213" s="115"/>
      <c r="G213" s="135"/>
      <c r="H213" s="121"/>
      <c r="I213" s="52">
        <v>2</v>
      </c>
      <c r="J213" s="37" t="s">
        <v>33</v>
      </c>
      <c r="K213" s="38" t="s">
        <v>32</v>
      </c>
      <c r="L213" s="41">
        <v>0</v>
      </c>
      <c r="M213" s="39">
        <v>0</v>
      </c>
      <c r="N213" s="39">
        <v>0</v>
      </c>
      <c r="O213" s="39">
        <v>25</v>
      </c>
      <c r="P213" s="40">
        <f t="shared" si="31"/>
        <v>25</v>
      </c>
      <c r="Q213" s="39">
        <v>70</v>
      </c>
      <c r="R213" s="41">
        <v>7</v>
      </c>
      <c r="S213" s="42">
        <f t="shared" si="18"/>
        <v>12250</v>
      </c>
      <c r="T213" s="91"/>
      <c r="U213" s="102"/>
    </row>
    <row r="214" spans="1:21" ht="32.1" customHeight="1">
      <c r="A214" s="106"/>
      <c r="B214" s="109"/>
      <c r="C214" s="35"/>
      <c r="D214" s="65"/>
      <c r="E214" s="112"/>
      <c r="F214" s="115"/>
      <c r="G214" s="135"/>
      <c r="H214" s="121"/>
      <c r="I214" s="52">
        <v>3</v>
      </c>
      <c r="J214" s="38" t="s">
        <v>52</v>
      </c>
      <c r="K214" s="38" t="s">
        <v>126</v>
      </c>
      <c r="L214" s="41">
        <v>3</v>
      </c>
      <c r="M214" s="39"/>
      <c r="N214" s="39"/>
      <c r="O214" s="39"/>
      <c r="P214" s="40">
        <f t="shared" si="31"/>
        <v>3</v>
      </c>
      <c r="Q214" s="39">
        <v>70</v>
      </c>
      <c r="R214" s="41">
        <v>9</v>
      </c>
      <c r="S214" s="42">
        <f t="shared" si="18"/>
        <v>1890</v>
      </c>
      <c r="T214" s="91"/>
      <c r="U214" s="102"/>
    </row>
    <row r="215" spans="1:21" ht="32.1" customHeight="1">
      <c r="A215" s="107"/>
      <c r="B215" s="110"/>
      <c r="C215" s="35"/>
      <c r="D215" s="65"/>
      <c r="E215" s="113"/>
      <c r="F215" s="116"/>
      <c r="G215" s="132"/>
      <c r="H215" s="122"/>
      <c r="I215" s="52">
        <v>3</v>
      </c>
      <c r="J215" s="38" t="s">
        <v>52</v>
      </c>
      <c r="K215" s="38" t="s">
        <v>40</v>
      </c>
      <c r="L215" s="41">
        <v>6</v>
      </c>
      <c r="M215" s="39"/>
      <c r="N215" s="39"/>
      <c r="O215" s="39"/>
      <c r="P215" s="40">
        <f t="shared" si="31"/>
        <v>6</v>
      </c>
      <c r="Q215" s="39">
        <v>70</v>
      </c>
      <c r="R215" s="41">
        <v>12</v>
      </c>
      <c r="S215" s="42">
        <f t="shared" si="18"/>
        <v>5040</v>
      </c>
      <c r="T215" s="91"/>
      <c r="U215" s="102"/>
    </row>
    <row r="216" spans="1:21" ht="32.1" customHeight="1">
      <c r="A216" s="105">
        <v>99</v>
      </c>
      <c r="B216" s="108">
        <v>681</v>
      </c>
      <c r="C216" s="35">
        <v>154684</v>
      </c>
      <c r="D216" s="65" t="s">
        <v>53</v>
      </c>
      <c r="E216" s="111" t="s">
        <v>411</v>
      </c>
      <c r="F216" s="114">
        <v>8681056</v>
      </c>
      <c r="G216" s="114" t="s">
        <v>307</v>
      </c>
      <c r="H216" s="120" t="s">
        <v>412</v>
      </c>
      <c r="I216" s="36">
        <v>1</v>
      </c>
      <c r="J216" s="37" t="s">
        <v>31</v>
      </c>
      <c r="K216" s="38" t="s">
        <v>51</v>
      </c>
      <c r="L216" s="39">
        <v>0</v>
      </c>
      <c r="M216" s="39">
        <v>1</v>
      </c>
      <c r="N216" s="39">
        <v>2</v>
      </c>
      <c r="O216" s="39">
        <v>27</v>
      </c>
      <c r="P216" s="40">
        <f t="shared" si="31"/>
        <v>30</v>
      </c>
      <c r="Q216" s="39">
        <v>70</v>
      </c>
      <c r="R216" s="41">
        <v>5</v>
      </c>
      <c r="S216" s="42">
        <f t="shared" si="18"/>
        <v>10500</v>
      </c>
      <c r="T216" s="91">
        <f>SUM(S216:S218)</f>
        <v>31500</v>
      </c>
      <c r="U216" s="102"/>
    </row>
    <row r="217" spans="1:21" ht="32.1" customHeight="1">
      <c r="A217" s="106"/>
      <c r="B217" s="109"/>
      <c r="C217" s="35"/>
      <c r="D217" s="65"/>
      <c r="E217" s="112"/>
      <c r="F217" s="115"/>
      <c r="G217" s="115"/>
      <c r="H217" s="121"/>
      <c r="I217" s="52">
        <v>2</v>
      </c>
      <c r="J217" s="37" t="s">
        <v>413</v>
      </c>
      <c r="K217" s="38" t="s">
        <v>414</v>
      </c>
      <c r="L217" s="41">
        <v>0</v>
      </c>
      <c r="M217" s="39">
        <v>2</v>
      </c>
      <c r="N217" s="39">
        <v>3</v>
      </c>
      <c r="O217" s="39">
        <v>19</v>
      </c>
      <c r="P217" s="40">
        <f t="shared" si="31"/>
        <v>24</v>
      </c>
      <c r="Q217" s="39">
        <v>70</v>
      </c>
      <c r="R217" s="41">
        <v>6</v>
      </c>
      <c r="S217" s="42">
        <f t="shared" si="18"/>
        <v>10080</v>
      </c>
      <c r="T217" s="91"/>
      <c r="U217" s="102"/>
    </row>
    <row r="218" spans="1:21" ht="32.1" customHeight="1">
      <c r="A218" s="107"/>
      <c r="B218" s="110"/>
      <c r="C218" s="35"/>
      <c r="D218" s="65"/>
      <c r="E218" s="113"/>
      <c r="F218" s="116"/>
      <c r="G218" s="116"/>
      <c r="H218" s="122"/>
      <c r="I218" s="52">
        <v>3</v>
      </c>
      <c r="J218" s="38" t="s">
        <v>52</v>
      </c>
      <c r="K218" s="38" t="s">
        <v>40</v>
      </c>
      <c r="L218" s="41">
        <v>13</v>
      </c>
      <c r="M218" s="39"/>
      <c r="N218" s="39"/>
      <c r="O218" s="39"/>
      <c r="P218" s="40">
        <f t="shared" si="31"/>
        <v>13</v>
      </c>
      <c r="Q218" s="39">
        <v>70</v>
      </c>
      <c r="R218" s="41">
        <v>12</v>
      </c>
      <c r="S218" s="42">
        <f t="shared" si="18"/>
        <v>10920</v>
      </c>
      <c r="T218" s="91"/>
      <c r="U218" s="102"/>
    </row>
    <row r="219" spans="1:21" ht="32.1" customHeight="1">
      <c r="A219" s="43">
        <v>100</v>
      </c>
      <c r="B219" s="44">
        <v>682</v>
      </c>
      <c r="C219" s="35">
        <v>154687</v>
      </c>
      <c r="D219" s="65" t="s">
        <v>53</v>
      </c>
      <c r="E219" s="54" t="s">
        <v>415</v>
      </c>
      <c r="F219" s="46">
        <v>8264900</v>
      </c>
      <c r="G219" s="56" t="s">
        <v>259</v>
      </c>
      <c r="H219" s="53" t="s">
        <v>416</v>
      </c>
      <c r="I219" s="52">
        <v>3</v>
      </c>
      <c r="J219" s="38" t="s">
        <v>52</v>
      </c>
      <c r="K219" s="38" t="s">
        <v>40</v>
      </c>
      <c r="L219" s="41">
        <v>9</v>
      </c>
      <c r="M219" s="39"/>
      <c r="N219" s="39"/>
      <c r="O219" s="39"/>
      <c r="P219" s="40">
        <f t="shared" si="31"/>
        <v>9</v>
      </c>
      <c r="Q219" s="39">
        <v>70</v>
      </c>
      <c r="R219" s="41">
        <v>12</v>
      </c>
      <c r="S219" s="42">
        <f t="shared" si="18"/>
        <v>7560</v>
      </c>
      <c r="T219" s="49">
        <f t="shared" si="22"/>
        <v>7560</v>
      </c>
      <c r="U219" s="50"/>
    </row>
    <row r="220" spans="1:21" ht="32.1" customHeight="1">
      <c r="A220" s="43">
        <v>101</v>
      </c>
      <c r="B220" s="44">
        <v>683</v>
      </c>
      <c r="C220" s="35">
        <v>154688</v>
      </c>
      <c r="D220" s="65" t="s">
        <v>53</v>
      </c>
      <c r="E220" s="54" t="s">
        <v>417</v>
      </c>
      <c r="F220" s="46">
        <v>8641174</v>
      </c>
      <c r="G220" s="56" t="s">
        <v>418</v>
      </c>
      <c r="H220" s="53" t="s">
        <v>419</v>
      </c>
      <c r="I220" s="52">
        <v>3</v>
      </c>
      <c r="J220" s="38" t="s">
        <v>52</v>
      </c>
      <c r="K220" s="38" t="s">
        <v>40</v>
      </c>
      <c r="L220" s="41">
        <v>14</v>
      </c>
      <c r="M220" s="39"/>
      <c r="N220" s="39"/>
      <c r="O220" s="39"/>
      <c r="P220" s="40">
        <f t="shared" si="31"/>
        <v>14</v>
      </c>
      <c r="Q220" s="39">
        <v>70</v>
      </c>
      <c r="R220" s="41">
        <v>12</v>
      </c>
      <c r="S220" s="42">
        <f t="shared" si="18"/>
        <v>11760</v>
      </c>
      <c r="T220" s="49">
        <f t="shared" si="22"/>
        <v>11760</v>
      </c>
      <c r="U220" s="50"/>
    </row>
    <row r="221" spans="1:21" ht="32.1" customHeight="1">
      <c r="A221" s="105">
        <v>102</v>
      </c>
      <c r="B221" s="108">
        <v>684</v>
      </c>
      <c r="C221" s="35">
        <v>154689</v>
      </c>
      <c r="D221" s="65" t="s">
        <v>53</v>
      </c>
      <c r="E221" s="111" t="s">
        <v>420</v>
      </c>
      <c r="F221" s="114">
        <v>8570781</v>
      </c>
      <c r="G221" s="117" t="s">
        <v>421</v>
      </c>
      <c r="H221" s="120" t="s">
        <v>422</v>
      </c>
      <c r="I221" s="36">
        <v>1</v>
      </c>
      <c r="J221" s="37" t="s">
        <v>31</v>
      </c>
      <c r="K221" s="38" t="s">
        <v>51</v>
      </c>
      <c r="L221" s="39">
        <v>32</v>
      </c>
      <c r="M221" s="39">
        <v>1</v>
      </c>
      <c r="N221" s="39">
        <v>1</v>
      </c>
      <c r="O221" s="39">
        <v>17</v>
      </c>
      <c r="P221" s="40">
        <f t="shared" si="31"/>
        <v>51</v>
      </c>
      <c r="Q221" s="39">
        <v>70</v>
      </c>
      <c r="R221" s="41">
        <v>5</v>
      </c>
      <c r="S221" s="42">
        <f t="shared" si="18"/>
        <v>17850</v>
      </c>
      <c r="T221" s="91">
        <f>SUM(S221:S222)</f>
        <v>33530</v>
      </c>
      <c r="U221" s="99"/>
    </row>
    <row r="222" spans="1:21" ht="32.1" customHeight="1">
      <c r="A222" s="107"/>
      <c r="B222" s="110"/>
      <c r="C222" s="35"/>
      <c r="D222" s="65"/>
      <c r="E222" s="113"/>
      <c r="F222" s="116"/>
      <c r="G222" s="119"/>
      <c r="H222" s="122"/>
      <c r="I222" s="36">
        <v>3</v>
      </c>
      <c r="J222" s="37" t="s">
        <v>34</v>
      </c>
      <c r="K222" s="38" t="s">
        <v>60</v>
      </c>
      <c r="L222" s="39">
        <v>32</v>
      </c>
      <c r="M222" s="39"/>
      <c r="N222" s="39"/>
      <c r="O222" s="39"/>
      <c r="P222" s="40">
        <f t="shared" si="31"/>
        <v>32</v>
      </c>
      <c r="Q222" s="39">
        <v>70</v>
      </c>
      <c r="R222" s="41">
        <v>7</v>
      </c>
      <c r="S222" s="42">
        <f t="shared" si="18"/>
        <v>15680</v>
      </c>
      <c r="T222" s="91"/>
      <c r="U222" s="99"/>
    </row>
    <row r="223" spans="1:21" ht="32.1" customHeight="1">
      <c r="A223" s="43">
        <v>103</v>
      </c>
      <c r="B223" s="44">
        <v>685</v>
      </c>
      <c r="C223" s="35">
        <v>154683</v>
      </c>
      <c r="D223" s="65" t="s">
        <v>53</v>
      </c>
      <c r="E223" s="54" t="s">
        <v>423</v>
      </c>
      <c r="F223" s="46">
        <v>8621220</v>
      </c>
      <c r="G223" s="56" t="s">
        <v>424</v>
      </c>
      <c r="H223" s="53" t="s">
        <v>425</v>
      </c>
      <c r="I223" s="36">
        <v>3</v>
      </c>
      <c r="J223" s="37" t="s">
        <v>34</v>
      </c>
      <c r="K223" s="38" t="s">
        <v>40</v>
      </c>
      <c r="L223" s="39">
        <v>12</v>
      </c>
      <c r="M223" s="39"/>
      <c r="N223" s="39"/>
      <c r="O223" s="39"/>
      <c r="P223" s="40">
        <f t="shared" si="31"/>
        <v>12</v>
      </c>
      <c r="Q223" s="39">
        <v>70</v>
      </c>
      <c r="R223" s="41">
        <v>12</v>
      </c>
      <c r="S223" s="42">
        <f t="shared" si="18"/>
        <v>10080</v>
      </c>
      <c r="T223" s="49">
        <f t="shared" si="22"/>
        <v>10080</v>
      </c>
      <c r="U223" s="50"/>
    </row>
    <row r="224" spans="1:21" ht="32.1" customHeight="1">
      <c r="A224" s="105">
        <v>104</v>
      </c>
      <c r="B224" s="108">
        <v>686</v>
      </c>
      <c r="C224" s="35">
        <v>154691</v>
      </c>
      <c r="D224" s="65" t="s">
        <v>53</v>
      </c>
      <c r="E224" s="111" t="s">
        <v>426</v>
      </c>
      <c r="F224" s="114">
        <v>8641020</v>
      </c>
      <c r="G224" s="114" t="s">
        <v>134</v>
      </c>
      <c r="H224" s="120" t="s">
        <v>427</v>
      </c>
      <c r="I224" s="36">
        <v>1</v>
      </c>
      <c r="J224" s="37" t="s">
        <v>31</v>
      </c>
      <c r="K224" s="38" t="s">
        <v>51</v>
      </c>
      <c r="L224" s="39">
        <v>2</v>
      </c>
      <c r="M224" s="39">
        <v>0</v>
      </c>
      <c r="N224" s="39">
        <v>0</v>
      </c>
      <c r="O224" s="39">
        <v>11</v>
      </c>
      <c r="P224" s="40">
        <f t="shared" si="31"/>
        <v>13</v>
      </c>
      <c r="Q224" s="39">
        <v>70</v>
      </c>
      <c r="R224" s="41">
        <v>5</v>
      </c>
      <c r="S224" s="42">
        <f t="shared" si="18"/>
        <v>4550</v>
      </c>
      <c r="T224" s="91">
        <f>SUM(S224:S226)</f>
        <v>10570</v>
      </c>
      <c r="U224" s="99"/>
    </row>
    <row r="225" spans="1:21" ht="32.1" customHeight="1">
      <c r="A225" s="106"/>
      <c r="B225" s="109"/>
      <c r="C225" s="35"/>
      <c r="D225" s="65"/>
      <c r="E225" s="112"/>
      <c r="F225" s="115"/>
      <c r="G225" s="115"/>
      <c r="H225" s="121"/>
      <c r="I225" s="69">
        <v>3</v>
      </c>
      <c r="J225" s="70" t="s">
        <v>34</v>
      </c>
      <c r="K225" s="71" t="s">
        <v>428</v>
      </c>
      <c r="L225" s="72">
        <v>2</v>
      </c>
      <c r="M225" s="72"/>
      <c r="N225" s="72"/>
      <c r="O225" s="72"/>
      <c r="P225" s="73">
        <f t="shared" si="31"/>
        <v>2</v>
      </c>
      <c r="Q225" s="72">
        <v>70</v>
      </c>
      <c r="R225" s="74">
        <v>7</v>
      </c>
      <c r="S225" s="75">
        <f t="shared" si="18"/>
        <v>980</v>
      </c>
      <c r="T225" s="91"/>
      <c r="U225" s="99"/>
    </row>
    <row r="226" spans="1:21" ht="32.1" customHeight="1">
      <c r="A226" s="107"/>
      <c r="B226" s="110"/>
      <c r="C226" s="35"/>
      <c r="D226" s="65"/>
      <c r="E226" s="113"/>
      <c r="F226" s="116"/>
      <c r="G226" s="116"/>
      <c r="H226" s="122"/>
      <c r="I226" s="36">
        <v>3</v>
      </c>
      <c r="J226" s="37" t="s">
        <v>34</v>
      </c>
      <c r="K226" s="38" t="s">
        <v>40</v>
      </c>
      <c r="L226" s="39">
        <v>6</v>
      </c>
      <c r="M226" s="39"/>
      <c r="N226" s="39"/>
      <c r="O226" s="39"/>
      <c r="P226" s="40">
        <f t="shared" si="31"/>
        <v>6</v>
      </c>
      <c r="Q226" s="39">
        <v>70</v>
      </c>
      <c r="R226" s="41">
        <v>12</v>
      </c>
      <c r="S226" s="42">
        <f t="shared" si="18"/>
        <v>5040</v>
      </c>
      <c r="T226" s="91"/>
      <c r="U226" s="99"/>
    </row>
    <row r="227" spans="1:21" ht="32.1" customHeight="1">
      <c r="A227" s="43">
        <v>105</v>
      </c>
      <c r="B227" s="44">
        <v>687</v>
      </c>
      <c r="C227" s="35">
        <v>154685</v>
      </c>
      <c r="D227" s="65" t="s">
        <v>53</v>
      </c>
      <c r="E227" s="54" t="s">
        <v>429</v>
      </c>
      <c r="F227" s="46">
        <v>8266707</v>
      </c>
      <c r="G227" s="46" t="s">
        <v>218</v>
      </c>
      <c r="H227" s="53" t="s">
        <v>430</v>
      </c>
      <c r="I227" s="36">
        <v>3</v>
      </c>
      <c r="J227" s="37" t="s">
        <v>431</v>
      </c>
      <c r="K227" s="37"/>
      <c r="L227" s="41"/>
      <c r="M227" s="41"/>
      <c r="N227" s="41"/>
      <c r="O227" s="41"/>
      <c r="P227" s="40">
        <v>0</v>
      </c>
      <c r="Q227" s="39">
        <v>0</v>
      </c>
      <c r="R227" s="39"/>
      <c r="S227" s="42">
        <f t="shared" si="18"/>
        <v>0</v>
      </c>
      <c r="T227" s="49">
        <f t="shared" si="22"/>
        <v>0</v>
      </c>
      <c r="U227" s="50"/>
    </row>
    <row r="228" spans="1:21" ht="32.1" customHeight="1">
      <c r="A228" s="43">
        <v>106</v>
      </c>
      <c r="B228" s="44">
        <v>688</v>
      </c>
      <c r="C228" s="35">
        <v>154686</v>
      </c>
      <c r="D228" s="65" t="s">
        <v>53</v>
      </c>
      <c r="E228" s="54" t="s">
        <v>432</v>
      </c>
      <c r="F228" s="46">
        <v>8260330</v>
      </c>
      <c r="G228" s="55" t="s">
        <v>259</v>
      </c>
      <c r="H228" s="53" t="s">
        <v>433</v>
      </c>
      <c r="I228" s="36">
        <v>3</v>
      </c>
      <c r="J228" s="37" t="s">
        <v>34</v>
      </c>
      <c r="K228" s="38" t="s">
        <v>40</v>
      </c>
      <c r="L228" s="39">
        <v>9</v>
      </c>
      <c r="M228" s="39"/>
      <c r="N228" s="39"/>
      <c r="O228" s="39"/>
      <c r="P228" s="40">
        <f t="shared" ref="P228:P239" si="32">SUM(L228:O228)</f>
        <v>9</v>
      </c>
      <c r="Q228" s="39">
        <v>70</v>
      </c>
      <c r="R228" s="41">
        <v>12</v>
      </c>
      <c r="S228" s="42">
        <f t="shared" si="18"/>
        <v>7560</v>
      </c>
      <c r="T228" s="49">
        <f t="shared" si="22"/>
        <v>7560</v>
      </c>
      <c r="U228" s="50"/>
    </row>
    <row r="229" spans="1:21" ht="32.1" customHeight="1">
      <c r="A229" s="105">
        <v>107</v>
      </c>
      <c r="B229" s="108">
        <v>689</v>
      </c>
      <c r="C229" s="35">
        <v>154690</v>
      </c>
      <c r="D229" s="65" t="s">
        <v>53</v>
      </c>
      <c r="E229" s="111" t="s">
        <v>434</v>
      </c>
      <c r="F229" s="114">
        <v>8641005</v>
      </c>
      <c r="G229" s="114" t="s">
        <v>276</v>
      </c>
      <c r="H229" s="120" t="s">
        <v>435</v>
      </c>
      <c r="I229" s="36">
        <v>1</v>
      </c>
      <c r="J229" s="37" t="s">
        <v>31</v>
      </c>
      <c r="K229" s="38" t="s">
        <v>51</v>
      </c>
      <c r="L229" s="39">
        <v>6</v>
      </c>
      <c r="M229" s="39">
        <v>3</v>
      </c>
      <c r="N229" s="39">
        <v>1</v>
      </c>
      <c r="O229" s="39">
        <v>22</v>
      </c>
      <c r="P229" s="40">
        <f t="shared" si="32"/>
        <v>32</v>
      </c>
      <c r="Q229" s="39">
        <v>70</v>
      </c>
      <c r="R229" s="41">
        <v>5</v>
      </c>
      <c r="S229" s="42">
        <f t="shared" si="18"/>
        <v>11200</v>
      </c>
      <c r="T229" s="91">
        <f>SUM(S229:S231)</f>
        <v>20020</v>
      </c>
      <c r="U229" s="99"/>
    </row>
    <row r="230" spans="1:21" ht="32.1" customHeight="1">
      <c r="A230" s="106"/>
      <c r="B230" s="109"/>
      <c r="C230" s="35"/>
      <c r="D230" s="65"/>
      <c r="E230" s="112"/>
      <c r="F230" s="115"/>
      <c r="G230" s="115"/>
      <c r="H230" s="121"/>
      <c r="I230" s="36">
        <v>3</v>
      </c>
      <c r="J230" s="37" t="s">
        <v>34</v>
      </c>
      <c r="K230" s="38" t="s">
        <v>40</v>
      </c>
      <c r="L230" s="39">
        <v>7</v>
      </c>
      <c r="M230" s="39"/>
      <c r="N230" s="39"/>
      <c r="O230" s="39"/>
      <c r="P230" s="40">
        <f t="shared" si="32"/>
        <v>7</v>
      </c>
      <c r="Q230" s="39">
        <v>70</v>
      </c>
      <c r="R230" s="41">
        <v>12</v>
      </c>
      <c r="S230" s="42">
        <f t="shared" si="18"/>
        <v>5880</v>
      </c>
      <c r="T230" s="91"/>
      <c r="U230" s="99"/>
    </row>
    <row r="231" spans="1:21" ht="32.1" customHeight="1">
      <c r="A231" s="107"/>
      <c r="B231" s="110"/>
      <c r="C231" s="35"/>
      <c r="D231" s="65"/>
      <c r="E231" s="113"/>
      <c r="F231" s="116"/>
      <c r="G231" s="116"/>
      <c r="H231" s="122"/>
      <c r="I231" s="36">
        <v>3</v>
      </c>
      <c r="J231" s="37" t="s">
        <v>34</v>
      </c>
      <c r="K231" s="38" t="s">
        <v>428</v>
      </c>
      <c r="L231" s="39">
        <v>6</v>
      </c>
      <c r="M231" s="39"/>
      <c r="N231" s="39"/>
      <c r="O231" s="39"/>
      <c r="P231" s="40">
        <f t="shared" si="32"/>
        <v>6</v>
      </c>
      <c r="Q231" s="39">
        <v>70</v>
      </c>
      <c r="R231" s="41">
        <v>7</v>
      </c>
      <c r="S231" s="42">
        <f t="shared" si="18"/>
        <v>2940</v>
      </c>
      <c r="T231" s="91"/>
      <c r="U231" s="99"/>
    </row>
    <row r="232" spans="1:21" ht="32.1" customHeight="1">
      <c r="A232" s="105">
        <v>108</v>
      </c>
      <c r="B232" s="108">
        <v>690</v>
      </c>
      <c r="C232" s="35">
        <v>154692</v>
      </c>
      <c r="D232" s="65" t="s">
        <v>94</v>
      </c>
      <c r="E232" s="111" t="s">
        <v>436</v>
      </c>
      <c r="F232" s="114">
        <v>8751449</v>
      </c>
      <c r="G232" s="114" t="s">
        <v>209</v>
      </c>
      <c r="H232" s="120" t="s">
        <v>437</v>
      </c>
      <c r="I232" s="36">
        <v>2</v>
      </c>
      <c r="J232" s="37" t="s">
        <v>438</v>
      </c>
      <c r="K232" s="38" t="s">
        <v>123</v>
      </c>
      <c r="L232" s="39">
        <v>6</v>
      </c>
      <c r="M232" s="39"/>
      <c r="N232" s="39"/>
      <c r="O232" s="39"/>
      <c r="P232" s="40">
        <f t="shared" si="32"/>
        <v>6</v>
      </c>
      <c r="Q232" s="39">
        <v>70</v>
      </c>
      <c r="R232" s="41">
        <v>4</v>
      </c>
      <c r="S232" s="42">
        <v>0</v>
      </c>
      <c r="T232" s="91">
        <f>SUM(S232:S235)</f>
        <v>11760</v>
      </c>
      <c r="U232" s="102"/>
    </row>
    <row r="233" spans="1:21" ht="42.75">
      <c r="A233" s="106"/>
      <c r="B233" s="109"/>
      <c r="C233" s="35"/>
      <c r="D233" s="65"/>
      <c r="E233" s="112"/>
      <c r="F233" s="115"/>
      <c r="G233" s="115"/>
      <c r="H233" s="121"/>
      <c r="I233" s="52">
        <v>2</v>
      </c>
      <c r="J233" s="37" t="s">
        <v>439</v>
      </c>
      <c r="K233" s="38" t="s">
        <v>440</v>
      </c>
      <c r="L233" s="41">
        <v>6</v>
      </c>
      <c r="M233" s="39"/>
      <c r="N233" s="39"/>
      <c r="O233" s="39"/>
      <c r="P233" s="40">
        <f t="shared" si="32"/>
        <v>6</v>
      </c>
      <c r="Q233" s="39">
        <v>70</v>
      </c>
      <c r="R233" s="41">
        <v>4</v>
      </c>
      <c r="S233" s="42">
        <v>0</v>
      </c>
      <c r="T233" s="91"/>
      <c r="U233" s="102"/>
    </row>
    <row r="234" spans="1:21" ht="32.1" customHeight="1">
      <c r="A234" s="106"/>
      <c r="B234" s="109"/>
      <c r="C234" s="35"/>
      <c r="D234" s="65"/>
      <c r="E234" s="112"/>
      <c r="F234" s="115"/>
      <c r="G234" s="115"/>
      <c r="H234" s="121"/>
      <c r="I234" s="52">
        <v>3</v>
      </c>
      <c r="J234" s="38" t="s">
        <v>52</v>
      </c>
      <c r="K234" s="38" t="s">
        <v>441</v>
      </c>
      <c r="L234" s="41">
        <v>12</v>
      </c>
      <c r="M234" s="39"/>
      <c r="N234" s="39"/>
      <c r="O234" s="39"/>
      <c r="P234" s="40">
        <f t="shared" si="32"/>
        <v>12</v>
      </c>
      <c r="Q234" s="39">
        <v>70</v>
      </c>
      <c r="R234" s="41">
        <v>8</v>
      </c>
      <c r="S234" s="42">
        <f>P234*R234*Q234</f>
        <v>6720</v>
      </c>
      <c r="T234" s="91"/>
      <c r="U234" s="102"/>
    </row>
    <row r="235" spans="1:21" ht="32.1" customHeight="1">
      <c r="A235" s="107"/>
      <c r="B235" s="110"/>
      <c r="C235" s="35"/>
      <c r="D235" s="65"/>
      <c r="E235" s="113"/>
      <c r="F235" s="116"/>
      <c r="G235" s="116"/>
      <c r="H235" s="122"/>
      <c r="I235" s="52">
        <v>3</v>
      </c>
      <c r="J235" s="38" t="s">
        <v>52</v>
      </c>
      <c r="K235" s="38" t="s">
        <v>442</v>
      </c>
      <c r="L235" s="41">
        <v>18</v>
      </c>
      <c r="M235" s="39"/>
      <c r="N235" s="39"/>
      <c r="O235" s="39"/>
      <c r="P235" s="40">
        <f t="shared" si="32"/>
        <v>18</v>
      </c>
      <c r="Q235" s="39">
        <v>70</v>
      </c>
      <c r="R235" s="41">
        <v>4</v>
      </c>
      <c r="S235" s="42">
        <f>P235*R235*Q235</f>
        <v>5040</v>
      </c>
      <c r="T235" s="91"/>
      <c r="U235" s="102"/>
    </row>
    <row r="236" spans="1:21" ht="24.95" customHeight="1">
      <c r="A236" s="105">
        <v>109</v>
      </c>
      <c r="B236" s="108">
        <v>691</v>
      </c>
      <c r="C236" s="35">
        <v>154696</v>
      </c>
      <c r="D236" s="13" t="s">
        <v>94</v>
      </c>
      <c r="E236" s="111" t="s">
        <v>443</v>
      </c>
      <c r="F236" s="114">
        <v>8771064</v>
      </c>
      <c r="G236" s="114" t="s">
        <v>276</v>
      </c>
      <c r="H236" s="120" t="s">
        <v>444</v>
      </c>
      <c r="I236" s="36">
        <v>1</v>
      </c>
      <c r="J236" s="37" t="s">
        <v>445</v>
      </c>
      <c r="K236" s="38" t="s">
        <v>45</v>
      </c>
      <c r="L236" s="39">
        <v>1</v>
      </c>
      <c r="M236" s="39"/>
      <c r="N236" s="39"/>
      <c r="O236" s="39">
        <v>11</v>
      </c>
      <c r="P236" s="40">
        <f t="shared" si="32"/>
        <v>12</v>
      </c>
      <c r="Q236" s="39">
        <v>70</v>
      </c>
      <c r="R236" s="41">
        <v>5</v>
      </c>
      <c r="S236" s="42">
        <f t="shared" ref="S236" si="33">P236*R236*Q236</f>
        <v>4200</v>
      </c>
      <c r="T236" s="91">
        <f>SUM(S236:S239)</f>
        <v>18970</v>
      </c>
      <c r="U236" s="102"/>
    </row>
    <row r="237" spans="1:21" ht="32.1" customHeight="1">
      <c r="A237" s="106"/>
      <c r="B237" s="109"/>
      <c r="C237" s="35"/>
      <c r="D237" s="13"/>
      <c r="E237" s="112"/>
      <c r="F237" s="115"/>
      <c r="G237" s="115"/>
      <c r="H237" s="121"/>
      <c r="I237" s="52">
        <v>3</v>
      </c>
      <c r="J237" s="38" t="s">
        <v>52</v>
      </c>
      <c r="K237" s="38" t="s">
        <v>342</v>
      </c>
      <c r="L237" s="41">
        <v>18</v>
      </c>
      <c r="M237" s="39"/>
      <c r="N237" s="39"/>
      <c r="O237" s="39"/>
      <c r="P237" s="40">
        <f t="shared" si="32"/>
        <v>18</v>
      </c>
      <c r="Q237" s="39">
        <v>70</v>
      </c>
      <c r="R237" s="41">
        <v>2</v>
      </c>
      <c r="S237" s="42">
        <f>P237*R237*Q237</f>
        <v>2520</v>
      </c>
      <c r="T237" s="91"/>
      <c r="U237" s="102"/>
    </row>
    <row r="238" spans="1:21" ht="32.1" customHeight="1">
      <c r="A238" s="106"/>
      <c r="B238" s="109"/>
      <c r="C238" s="35"/>
      <c r="D238" s="13"/>
      <c r="E238" s="112"/>
      <c r="F238" s="115"/>
      <c r="G238" s="115"/>
      <c r="H238" s="121"/>
      <c r="I238" s="52">
        <v>3</v>
      </c>
      <c r="J238" s="38" t="s">
        <v>52</v>
      </c>
      <c r="K238" s="38" t="s">
        <v>45</v>
      </c>
      <c r="L238" s="41">
        <v>17</v>
      </c>
      <c r="M238" s="39"/>
      <c r="N238" s="39"/>
      <c r="O238" s="39"/>
      <c r="P238" s="40">
        <f t="shared" si="32"/>
        <v>17</v>
      </c>
      <c r="Q238" s="39">
        <v>70</v>
      </c>
      <c r="R238" s="41">
        <v>5</v>
      </c>
      <c r="S238" s="42">
        <f>P238*R238*Q238</f>
        <v>5950</v>
      </c>
      <c r="T238" s="91"/>
      <c r="U238" s="102"/>
    </row>
    <row r="239" spans="1:21" ht="32.1" customHeight="1">
      <c r="A239" s="107"/>
      <c r="B239" s="110"/>
      <c r="C239" s="35"/>
      <c r="D239" s="13"/>
      <c r="E239" s="113"/>
      <c r="F239" s="116"/>
      <c r="G239" s="116"/>
      <c r="H239" s="122"/>
      <c r="I239" s="52">
        <v>3</v>
      </c>
      <c r="J239" s="38" t="s">
        <v>52</v>
      </c>
      <c r="K239" s="38" t="s">
        <v>73</v>
      </c>
      <c r="L239" s="41">
        <v>18</v>
      </c>
      <c r="M239" s="39"/>
      <c r="N239" s="39"/>
      <c r="O239" s="39"/>
      <c r="P239" s="40">
        <f t="shared" si="32"/>
        <v>18</v>
      </c>
      <c r="Q239" s="39">
        <v>70</v>
      </c>
      <c r="R239" s="41">
        <v>5</v>
      </c>
      <c r="S239" s="42">
        <f>P239*R239*Q239</f>
        <v>6300</v>
      </c>
      <c r="T239" s="91"/>
      <c r="U239" s="102"/>
    </row>
    <row r="240" spans="1:21" ht="32.1" customHeight="1">
      <c r="A240" s="105">
        <v>110</v>
      </c>
      <c r="B240" s="108">
        <v>692</v>
      </c>
      <c r="C240" s="35">
        <v>154694</v>
      </c>
      <c r="D240" s="13" t="s">
        <v>94</v>
      </c>
      <c r="E240" s="111" t="s">
        <v>446</v>
      </c>
      <c r="F240" s="114">
        <v>8771574</v>
      </c>
      <c r="G240" s="131" t="s">
        <v>447</v>
      </c>
      <c r="H240" s="120" t="s">
        <v>448</v>
      </c>
      <c r="I240" s="36">
        <v>2</v>
      </c>
      <c r="J240" s="37" t="s">
        <v>449</v>
      </c>
      <c r="K240" s="38" t="s">
        <v>450</v>
      </c>
      <c r="L240" s="39">
        <v>12</v>
      </c>
      <c r="M240" s="39">
        <v>1</v>
      </c>
      <c r="N240" s="39">
        <v>0</v>
      </c>
      <c r="O240" s="39">
        <v>1</v>
      </c>
      <c r="P240" s="40">
        <f t="shared" ref="P240:P243" si="34">SUM(L240:O240)</f>
        <v>14</v>
      </c>
      <c r="Q240" s="39">
        <v>70</v>
      </c>
      <c r="R240" s="41">
        <v>1</v>
      </c>
      <c r="S240" s="42">
        <f t="shared" ref="S240:S243" si="35">P240*R240*Q240</f>
        <v>980</v>
      </c>
      <c r="T240" s="91">
        <f>SUM(S240:S242)</f>
        <v>10220</v>
      </c>
      <c r="U240" s="99"/>
    </row>
    <row r="241" spans="1:21" ht="32.1" customHeight="1">
      <c r="A241" s="106"/>
      <c r="B241" s="109"/>
      <c r="C241" s="35"/>
      <c r="D241" s="13"/>
      <c r="E241" s="112"/>
      <c r="F241" s="115"/>
      <c r="G241" s="135"/>
      <c r="H241" s="121"/>
      <c r="I241" s="36">
        <v>3</v>
      </c>
      <c r="J241" s="38" t="s">
        <v>52</v>
      </c>
      <c r="K241" s="38" t="s">
        <v>351</v>
      </c>
      <c r="L241" s="39">
        <v>12</v>
      </c>
      <c r="M241" s="39"/>
      <c r="N241" s="39"/>
      <c r="O241" s="39"/>
      <c r="P241" s="40">
        <f t="shared" si="34"/>
        <v>12</v>
      </c>
      <c r="Q241" s="39">
        <v>70</v>
      </c>
      <c r="R241" s="41">
        <v>6</v>
      </c>
      <c r="S241" s="42">
        <f t="shared" si="35"/>
        <v>5040</v>
      </c>
      <c r="T241" s="91"/>
      <c r="U241" s="99"/>
    </row>
    <row r="242" spans="1:21" ht="32.1" customHeight="1">
      <c r="A242" s="107"/>
      <c r="B242" s="110"/>
      <c r="C242" s="35">
        <v>154694</v>
      </c>
      <c r="D242" s="13" t="s">
        <v>94</v>
      </c>
      <c r="E242" s="113"/>
      <c r="F242" s="116"/>
      <c r="G242" s="132"/>
      <c r="H242" s="122"/>
      <c r="I242" s="36">
        <v>3</v>
      </c>
      <c r="J242" s="38" t="s">
        <v>52</v>
      </c>
      <c r="K242" s="38" t="s">
        <v>46</v>
      </c>
      <c r="L242" s="39">
        <v>12</v>
      </c>
      <c r="M242" s="39"/>
      <c r="N242" s="39"/>
      <c r="O242" s="39"/>
      <c r="P242" s="40">
        <f t="shared" si="34"/>
        <v>12</v>
      </c>
      <c r="Q242" s="39">
        <v>70</v>
      </c>
      <c r="R242" s="41">
        <v>5</v>
      </c>
      <c r="S242" s="42">
        <f t="shared" si="35"/>
        <v>4200</v>
      </c>
      <c r="T242" s="91"/>
      <c r="U242" s="99"/>
    </row>
    <row r="243" spans="1:21" ht="32.1" customHeight="1">
      <c r="A243" s="105">
        <v>111</v>
      </c>
      <c r="B243" s="108">
        <v>693</v>
      </c>
      <c r="C243" s="35">
        <v>154695</v>
      </c>
      <c r="D243" s="13" t="s">
        <v>94</v>
      </c>
      <c r="E243" s="111" t="s">
        <v>451</v>
      </c>
      <c r="F243" s="114">
        <v>8811371</v>
      </c>
      <c r="G243" s="117" t="s">
        <v>452</v>
      </c>
      <c r="H243" s="120" t="s">
        <v>453</v>
      </c>
      <c r="I243" s="36">
        <v>1</v>
      </c>
      <c r="J243" s="37" t="s">
        <v>31</v>
      </c>
      <c r="K243" s="38" t="s">
        <v>73</v>
      </c>
      <c r="L243" s="39">
        <v>8</v>
      </c>
      <c r="M243" s="39">
        <v>2</v>
      </c>
      <c r="N243" s="39">
        <v>0</v>
      </c>
      <c r="O243" s="39">
        <v>0</v>
      </c>
      <c r="P243" s="40">
        <f t="shared" si="34"/>
        <v>10</v>
      </c>
      <c r="Q243" s="39">
        <v>70</v>
      </c>
      <c r="R243" s="41">
        <v>5</v>
      </c>
      <c r="S243" s="42">
        <f t="shared" si="35"/>
        <v>3500</v>
      </c>
      <c r="T243" s="91">
        <f>SUM(S243:S246)</f>
        <v>5180</v>
      </c>
      <c r="U243" s="102"/>
    </row>
    <row r="244" spans="1:21" ht="32.1" customHeight="1">
      <c r="A244" s="106"/>
      <c r="B244" s="109"/>
      <c r="C244" s="35"/>
      <c r="D244" s="13"/>
      <c r="E244" s="112"/>
      <c r="F244" s="115"/>
      <c r="G244" s="118"/>
      <c r="H244" s="121"/>
      <c r="I244" s="36">
        <v>2</v>
      </c>
      <c r="J244" s="37" t="s">
        <v>438</v>
      </c>
      <c r="K244" s="38" t="s">
        <v>107</v>
      </c>
      <c r="L244" s="39">
        <v>8</v>
      </c>
      <c r="M244" s="39">
        <v>2</v>
      </c>
      <c r="N244" s="39"/>
      <c r="O244" s="39"/>
      <c r="P244" s="40">
        <f>SUM(L244:O244)</f>
        <v>10</v>
      </c>
      <c r="Q244" s="39">
        <v>70</v>
      </c>
      <c r="R244" s="41">
        <v>4</v>
      </c>
      <c r="S244" s="42">
        <v>0</v>
      </c>
      <c r="T244" s="91"/>
      <c r="U244" s="102"/>
    </row>
    <row r="245" spans="1:21" ht="32.1" customHeight="1">
      <c r="A245" s="106"/>
      <c r="B245" s="109"/>
      <c r="C245" s="35"/>
      <c r="D245" s="13"/>
      <c r="E245" s="112"/>
      <c r="F245" s="115"/>
      <c r="G245" s="118"/>
      <c r="H245" s="121"/>
      <c r="I245" s="52">
        <v>3</v>
      </c>
      <c r="J245" s="38" t="s">
        <v>52</v>
      </c>
      <c r="K245" s="38" t="s">
        <v>342</v>
      </c>
      <c r="L245" s="41">
        <v>8</v>
      </c>
      <c r="M245" s="39"/>
      <c r="N245" s="39"/>
      <c r="O245" s="39"/>
      <c r="P245" s="40">
        <f>SUM(L245:O245)</f>
        <v>8</v>
      </c>
      <c r="Q245" s="39">
        <v>70</v>
      </c>
      <c r="R245" s="41">
        <v>2</v>
      </c>
      <c r="S245" s="42">
        <f>P245*R245*Q245</f>
        <v>1120</v>
      </c>
      <c r="T245" s="91"/>
      <c r="U245" s="102"/>
    </row>
    <row r="246" spans="1:21" ht="32.1" customHeight="1">
      <c r="A246" s="107"/>
      <c r="B246" s="110"/>
      <c r="C246" s="35"/>
      <c r="D246" s="13"/>
      <c r="E246" s="113"/>
      <c r="F246" s="116"/>
      <c r="G246" s="119"/>
      <c r="H246" s="122"/>
      <c r="I246" s="52">
        <v>3</v>
      </c>
      <c r="J246" s="38" t="s">
        <v>52</v>
      </c>
      <c r="K246" s="38" t="s">
        <v>450</v>
      </c>
      <c r="L246" s="41">
        <v>8</v>
      </c>
      <c r="M246" s="39"/>
      <c r="N246" s="39"/>
      <c r="O246" s="39"/>
      <c r="P246" s="40">
        <f>SUM(L246:O246)</f>
        <v>8</v>
      </c>
      <c r="Q246" s="39">
        <v>70</v>
      </c>
      <c r="R246" s="41">
        <v>1</v>
      </c>
      <c r="S246" s="42">
        <f>P246*R246*Q246</f>
        <v>560</v>
      </c>
      <c r="T246" s="91"/>
      <c r="U246" s="102"/>
    </row>
    <row r="247" spans="1:21" ht="32.1" customHeight="1">
      <c r="A247" s="43">
        <v>112</v>
      </c>
      <c r="B247" s="44">
        <v>694</v>
      </c>
      <c r="C247" s="35">
        <v>154697</v>
      </c>
      <c r="D247" s="13" t="s">
        <v>94</v>
      </c>
      <c r="E247" s="54" t="s">
        <v>454</v>
      </c>
      <c r="F247" s="46">
        <v>8872784</v>
      </c>
      <c r="G247" s="55" t="s">
        <v>209</v>
      </c>
      <c r="H247" s="53" t="s">
        <v>455</v>
      </c>
      <c r="I247" s="52">
        <v>3</v>
      </c>
      <c r="J247" s="38" t="s">
        <v>52</v>
      </c>
      <c r="K247" s="38" t="s">
        <v>40</v>
      </c>
      <c r="L247" s="41">
        <v>13</v>
      </c>
      <c r="M247" s="39"/>
      <c r="N247" s="39"/>
      <c r="O247" s="39"/>
      <c r="P247" s="40">
        <f>SUM(L247:O247)</f>
        <v>13</v>
      </c>
      <c r="Q247" s="39">
        <v>70</v>
      </c>
      <c r="R247" s="41">
        <v>12</v>
      </c>
      <c r="S247" s="42">
        <f>P247*R247*Q247</f>
        <v>10920</v>
      </c>
      <c r="T247" s="49">
        <f t="shared" si="22"/>
        <v>10920</v>
      </c>
      <c r="U247" s="50"/>
    </row>
    <row r="248" spans="1:21" ht="32.1" customHeight="1">
      <c r="A248" s="43">
        <v>113</v>
      </c>
      <c r="B248" s="44">
        <v>695</v>
      </c>
      <c r="C248" s="35">
        <v>154693</v>
      </c>
      <c r="D248" s="13" t="s">
        <v>94</v>
      </c>
      <c r="E248" s="54" t="s">
        <v>456</v>
      </c>
      <c r="F248" s="46">
        <v>8751048</v>
      </c>
      <c r="G248" s="56" t="s">
        <v>457</v>
      </c>
      <c r="H248" s="76" t="s">
        <v>458</v>
      </c>
      <c r="I248" s="36">
        <v>3</v>
      </c>
      <c r="J248" s="61" t="s">
        <v>459</v>
      </c>
      <c r="K248" s="37"/>
      <c r="L248" s="41"/>
      <c r="M248" s="41"/>
      <c r="N248" s="41"/>
      <c r="O248" s="41"/>
      <c r="P248" s="40">
        <f t="shared" ref="P248" si="36">SUM(L248:O248)</f>
        <v>0</v>
      </c>
      <c r="Q248" s="39">
        <v>70</v>
      </c>
      <c r="R248" s="39"/>
      <c r="S248" s="42">
        <f t="shared" si="18"/>
        <v>0</v>
      </c>
      <c r="T248" s="49">
        <f t="shared" si="22"/>
        <v>0</v>
      </c>
      <c r="U248" s="50"/>
    </row>
    <row r="249" spans="1:21" ht="32.1" customHeight="1">
      <c r="A249" s="105">
        <v>114</v>
      </c>
      <c r="B249" s="108">
        <v>696</v>
      </c>
      <c r="C249" s="35">
        <v>154698</v>
      </c>
      <c r="D249" s="13" t="s">
        <v>460</v>
      </c>
      <c r="E249" s="111" t="s">
        <v>461</v>
      </c>
      <c r="F249" s="114">
        <v>8883514</v>
      </c>
      <c r="G249" s="117" t="s">
        <v>462</v>
      </c>
      <c r="H249" s="120" t="s">
        <v>463</v>
      </c>
      <c r="I249" s="36">
        <v>2</v>
      </c>
      <c r="J249" s="37" t="s">
        <v>464</v>
      </c>
      <c r="K249" s="38" t="s">
        <v>314</v>
      </c>
      <c r="L249" s="39">
        <v>8</v>
      </c>
      <c r="M249" s="39">
        <v>2</v>
      </c>
      <c r="N249" s="39"/>
      <c r="O249" s="39"/>
      <c r="P249" s="40">
        <f>SUM(L249:O249)</f>
        <v>10</v>
      </c>
      <c r="Q249" s="39">
        <v>70</v>
      </c>
      <c r="R249" s="41">
        <v>3</v>
      </c>
      <c r="S249" s="42">
        <v>0</v>
      </c>
      <c r="T249" s="91">
        <f>SUM(S249:S251)</f>
        <v>5460</v>
      </c>
      <c r="U249" s="99"/>
    </row>
    <row r="250" spans="1:21" ht="32.1" customHeight="1">
      <c r="A250" s="106"/>
      <c r="B250" s="109"/>
      <c r="C250" s="35"/>
      <c r="D250" s="13"/>
      <c r="E250" s="112"/>
      <c r="F250" s="115"/>
      <c r="G250" s="118"/>
      <c r="H250" s="121"/>
      <c r="I250" s="36">
        <v>3</v>
      </c>
      <c r="J250" s="37" t="s">
        <v>34</v>
      </c>
      <c r="K250" s="38" t="s">
        <v>40</v>
      </c>
      <c r="L250" s="39">
        <v>5</v>
      </c>
      <c r="M250" s="39"/>
      <c r="N250" s="39"/>
      <c r="O250" s="39"/>
      <c r="P250" s="40">
        <f t="shared" ref="P250:P253" si="37">SUM(L250:O250)</f>
        <v>5</v>
      </c>
      <c r="Q250" s="39">
        <v>70</v>
      </c>
      <c r="R250" s="41">
        <v>12</v>
      </c>
      <c r="S250" s="42">
        <f t="shared" ref="S250:S251" si="38">P250*R250*Q250</f>
        <v>4200</v>
      </c>
      <c r="T250" s="91"/>
      <c r="U250" s="99"/>
    </row>
    <row r="251" spans="1:21" ht="32.1" customHeight="1">
      <c r="A251" s="107"/>
      <c r="B251" s="110"/>
      <c r="C251" s="35"/>
      <c r="D251" s="13"/>
      <c r="E251" s="113"/>
      <c r="F251" s="116"/>
      <c r="G251" s="119"/>
      <c r="H251" s="122"/>
      <c r="I251" s="36">
        <v>3</v>
      </c>
      <c r="J251" s="37" t="s">
        <v>34</v>
      </c>
      <c r="K251" s="38" t="s">
        <v>40</v>
      </c>
      <c r="L251" s="39">
        <v>2</v>
      </c>
      <c r="M251" s="39"/>
      <c r="N251" s="39"/>
      <c r="O251" s="39"/>
      <c r="P251" s="40">
        <f t="shared" si="37"/>
        <v>2</v>
      </c>
      <c r="Q251" s="39">
        <v>70</v>
      </c>
      <c r="R251" s="41">
        <v>9</v>
      </c>
      <c r="S251" s="42">
        <f t="shared" si="38"/>
        <v>1260</v>
      </c>
      <c r="T251" s="91"/>
      <c r="U251" s="99"/>
    </row>
    <row r="252" spans="1:21" ht="32.1" customHeight="1">
      <c r="A252" s="43">
        <v>115</v>
      </c>
      <c r="B252" s="44">
        <v>697</v>
      </c>
      <c r="C252" s="35">
        <v>154699</v>
      </c>
      <c r="D252" s="13" t="s">
        <v>460</v>
      </c>
      <c r="E252" s="54" t="s">
        <v>465</v>
      </c>
      <c r="F252" s="46">
        <v>8841350</v>
      </c>
      <c r="G252" s="56" t="s">
        <v>466</v>
      </c>
      <c r="H252" s="77" t="s">
        <v>467</v>
      </c>
      <c r="I252" s="36">
        <v>3</v>
      </c>
      <c r="J252" s="37" t="s">
        <v>34</v>
      </c>
      <c r="K252" s="38" t="s">
        <v>40</v>
      </c>
      <c r="L252" s="39">
        <v>12</v>
      </c>
      <c r="M252" s="39"/>
      <c r="N252" s="39"/>
      <c r="O252" s="39"/>
      <c r="P252" s="40">
        <f t="shared" si="37"/>
        <v>12</v>
      </c>
      <c r="Q252" s="39">
        <v>70</v>
      </c>
      <c r="R252" s="41">
        <v>12</v>
      </c>
      <c r="S252" s="42">
        <f t="shared" si="18"/>
        <v>10080</v>
      </c>
      <c r="T252" s="49">
        <f t="shared" si="22"/>
        <v>10080</v>
      </c>
      <c r="U252" s="50"/>
    </row>
    <row r="253" spans="1:21" ht="24.95" customHeight="1">
      <c r="A253" s="105">
        <v>116</v>
      </c>
      <c r="B253" s="108">
        <v>698</v>
      </c>
      <c r="C253" s="35">
        <v>154701</v>
      </c>
      <c r="D253" s="13" t="s">
        <v>460</v>
      </c>
      <c r="E253" s="111" t="s">
        <v>468</v>
      </c>
      <c r="F253" s="114">
        <v>8841359</v>
      </c>
      <c r="G253" s="117" t="s">
        <v>469</v>
      </c>
      <c r="H253" s="120" t="s">
        <v>470</v>
      </c>
      <c r="I253" s="36">
        <v>2</v>
      </c>
      <c r="J253" s="37" t="s">
        <v>471</v>
      </c>
      <c r="K253" s="38" t="s">
        <v>350</v>
      </c>
      <c r="L253" s="39">
        <v>0</v>
      </c>
      <c r="M253" s="39">
        <v>0</v>
      </c>
      <c r="N253" s="39">
        <v>0</v>
      </c>
      <c r="O253" s="39">
        <v>12</v>
      </c>
      <c r="P253" s="40">
        <f t="shared" si="37"/>
        <v>12</v>
      </c>
      <c r="Q253" s="39">
        <v>70</v>
      </c>
      <c r="R253" s="41">
        <v>3</v>
      </c>
      <c r="S253" s="42">
        <f t="shared" si="18"/>
        <v>2520</v>
      </c>
      <c r="T253" s="91">
        <f>SUM(S253:S256)</f>
        <v>17150</v>
      </c>
      <c r="U253" s="102"/>
    </row>
    <row r="254" spans="1:21" ht="24.95" customHeight="1">
      <c r="A254" s="106"/>
      <c r="B254" s="109"/>
      <c r="C254" s="35"/>
      <c r="D254" s="13"/>
      <c r="E254" s="112"/>
      <c r="F254" s="115"/>
      <c r="G254" s="118"/>
      <c r="H254" s="121"/>
      <c r="I254" s="36">
        <v>2</v>
      </c>
      <c r="J254" s="37" t="s">
        <v>472</v>
      </c>
      <c r="K254" s="38" t="s">
        <v>73</v>
      </c>
      <c r="L254" s="39">
        <v>8</v>
      </c>
      <c r="M254" s="39">
        <v>0</v>
      </c>
      <c r="N254" s="39">
        <v>0</v>
      </c>
      <c r="O254" s="39">
        <v>13</v>
      </c>
      <c r="P254" s="40">
        <f>SUM(L254:O254)</f>
        <v>21</v>
      </c>
      <c r="Q254" s="39">
        <v>70</v>
      </c>
      <c r="R254" s="41">
        <v>5</v>
      </c>
      <c r="S254" s="42">
        <f t="shared" si="18"/>
        <v>7350</v>
      </c>
      <c r="T254" s="91"/>
      <c r="U254" s="102"/>
    </row>
    <row r="255" spans="1:21" ht="32.1" customHeight="1">
      <c r="A255" s="106"/>
      <c r="B255" s="109"/>
      <c r="C255" s="35"/>
      <c r="D255" s="13"/>
      <c r="E255" s="112"/>
      <c r="F255" s="115"/>
      <c r="G255" s="118"/>
      <c r="H255" s="121"/>
      <c r="I255" s="52">
        <v>3</v>
      </c>
      <c r="J255" s="38" t="s">
        <v>52</v>
      </c>
      <c r="K255" s="38" t="s">
        <v>473</v>
      </c>
      <c r="L255" s="41">
        <v>12</v>
      </c>
      <c r="M255" s="39"/>
      <c r="N255" s="39"/>
      <c r="O255" s="39"/>
      <c r="P255" s="40">
        <f>SUM(L255:O255)</f>
        <v>12</v>
      </c>
      <c r="Q255" s="39">
        <v>70</v>
      </c>
      <c r="R255" s="41">
        <v>7</v>
      </c>
      <c r="S255" s="42">
        <f>P255*R255*Q255</f>
        <v>5880</v>
      </c>
      <c r="T255" s="91"/>
      <c r="U255" s="102"/>
    </row>
    <row r="256" spans="1:21" ht="32.1" customHeight="1">
      <c r="A256" s="107"/>
      <c r="B256" s="110"/>
      <c r="C256" s="35"/>
      <c r="D256" s="13"/>
      <c r="E256" s="113"/>
      <c r="F256" s="116"/>
      <c r="G256" s="119"/>
      <c r="H256" s="122"/>
      <c r="I256" s="52">
        <v>3</v>
      </c>
      <c r="J256" s="38" t="s">
        <v>52</v>
      </c>
      <c r="K256" s="38" t="s">
        <v>73</v>
      </c>
      <c r="L256" s="41">
        <v>4</v>
      </c>
      <c r="M256" s="39"/>
      <c r="N256" s="39"/>
      <c r="O256" s="39"/>
      <c r="P256" s="40">
        <f>SUM(L256:O256)</f>
        <v>4</v>
      </c>
      <c r="Q256" s="39">
        <v>70</v>
      </c>
      <c r="R256" s="41">
        <v>5</v>
      </c>
      <c r="S256" s="42">
        <f>P256*R256*Q256</f>
        <v>1400</v>
      </c>
      <c r="T256" s="91"/>
      <c r="U256" s="102"/>
    </row>
    <row r="257" spans="1:21" ht="32.1" customHeight="1">
      <c r="A257" s="43">
        <v>117</v>
      </c>
      <c r="B257" s="44">
        <v>699</v>
      </c>
      <c r="C257" s="35">
        <v>154702</v>
      </c>
      <c r="D257" s="13" t="s">
        <v>460</v>
      </c>
      <c r="E257" s="54" t="s">
        <v>474</v>
      </c>
      <c r="F257" s="46">
        <v>8801163</v>
      </c>
      <c r="G257" s="55" t="s">
        <v>259</v>
      </c>
      <c r="H257" s="53" t="s">
        <v>475</v>
      </c>
      <c r="I257" s="36">
        <v>3</v>
      </c>
      <c r="J257" s="37" t="s">
        <v>34</v>
      </c>
      <c r="K257" s="38" t="s">
        <v>40</v>
      </c>
      <c r="L257" s="39">
        <v>3</v>
      </c>
      <c r="M257" s="39"/>
      <c r="N257" s="39"/>
      <c r="O257" s="39"/>
      <c r="P257" s="40">
        <f t="shared" ref="P257:P262" si="39">SUM(L257:O257)</f>
        <v>3</v>
      </c>
      <c r="Q257" s="39">
        <v>70</v>
      </c>
      <c r="R257" s="41">
        <v>12</v>
      </c>
      <c r="S257" s="42">
        <f t="shared" ref="S257:S262" si="40">P257*R257*Q257</f>
        <v>2520</v>
      </c>
      <c r="T257" s="49">
        <f t="shared" si="22"/>
        <v>2520</v>
      </c>
      <c r="U257" s="50"/>
    </row>
    <row r="258" spans="1:21" ht="24.95" customHeight="1">
      <c r="A258" s="105">
        <v>118</v>
      </c>
      <c r="B258" s="108">
        <v>700</v>
      </c>
      <c r="C258" s="35">
        <v>154704</v>
      </c>
      <c r="D258" s="13" t="s">
        <v>460</v>
      </c>
      <c r="E258" s="111" t="s">
        <v>476</v>
      </c>
      <c r="F258" s="46">
        <v>8846058</v>
      </c>
      <c r="G258" s="56" t="s">
        <v>477</v>
      </c>
      <c r="H258" s="53" t="s">
        <v>478</v>
      </c>
      <c r="I258" s="69">
        <v>2</v>
      </c>
      <c r="J258" s="70" t="s">
        <v>479</v>
      </c>
      <c r="K258" s="71" t="s">
        <v>45</v>
      </c>
      <c r="L258" s="72">
        <v>2</v>
      </c>
      <c r="M258" s="72">
        <v>0</v>
      </c>
      <c r="N258" s="72">
        <v>0</v>
      </c>
      <c r="O258" s="72">
        <v>17</v>
      </c>
      <c r="P258" s="73">
        <f t="shared" ref="P258:P260" si="41">SUM(L258:O258)</f>
        <v>19</v>
      </c>
      <c r="Q258" s="72">
        <v>70</v>
      </c>
      <c r="R258" s="74">
        <v>5</v>
      </c>
      <c r="S258" s="75">
        <f t="shared" si="40"/>
        <v>6650</v>
      </c>
      <c r="T258" s="139">
        <f>SUM(S258:S260)</f>
        <v>6650</v>
      </c>
      <c r="U258" s="59"/>
    </row>
    <row r="259" spans="1:21" ht="32.1" customHeight="1">
      <c r="A259" s="106"/>
      <c r="B259" s="109"/>
      <c r="C259" s="35"/>
      <c r="D259" s="13"/>
      <c r="E259" s="112"/>
      <c r="F259" s="78"/>
      <c r="G259" s="79"/>
      <c r="H259" s="80"/>
      <c r="I259" s="69">
        <v>3</v>
      </c>
      <c r="J259" s="70" t="s">
        <v>480</v>
      </c>
      <c r="K259" s="71" t="s">
        <v>140</v>
      </c>
      <c r="L259" s="72">
        <v>2</v>
      </c>
      <c r="M259" s="72"/>
      <c r="N259" s="72"/>
      <c r="O259" s="72"/>
      <c r="P259" s="73">
        <f t="shared" si="41"/>
        <v>2</v>
      </c>
      <c r="Q259" s="72">
        <v>70</v>
      </c>
      <c r="R259" s="74">
        <v>7</v>
      </c>
      <c r="S259" s="75">
        <v>0</v>
      </c>
      <c r="T259" s="139"/>
      <c r="U259" s="59"/>
    </row>
    <row r="260" spans="1:21" ht="32.1" customHeight="1">
      <c r="A260" s="107"/>
      <c r="B260" s="110"/>
      <c r="C260" s="35"/>
      <c r="D260" s="13"/>
      <c r="E260" s="113"/>
      <c r="F260" s="78"/>
      <c r="G260" s="79"/>
      <c r="H260" s="80"/>
      <c r="I260" s="69">
        <v>3</v>
      </c>
      <c r="J260" s="70" t="s">
        <v>480</v>
      </c>
      <c r="K260" s="71" t="s">
        <v>40</v>
      </c>
      <c r="L260" s="72">
        <v>5</v>
      </c>
      <c r="M260" s="72"/>
      <c r="N260" s="72"/>
      <c r="O260" s="72"/>
      <c r="P260" s="73">
        <f t="shared" si="41"/>
        <v>5</v>
      </c>
      <c r="Q260" s="72">
        <v>70</v>
      </c>
      <c r="R260" s="74">
        <v>12</v>
      </c>
      <c r="S260" s="75">
        <v>0</v>
      </c>
      <c r="T260" s="139"/>
      <c r="U260" s="59"/>
    </row>
    <row r="261" spans="1:21" ht="32.1" customHeight="1">
      <c r="A261" s="105">
        <v>119</v>
      </c>
      <c r="B261" s="108">
        <v>701</v>
      </c>
      <c r="C261" s="35">
        <v>154700</v>
      </c>
      <c r="D261" s="13" t="s">
        <v>460</v>
      </c>
      <c r="E261" s="111" t="s">
        <v>481</v>
      </c>
      <c r="F261" s="114">
        <v>8841358</v>
      </c>
      <c r="G261" s="140" t="s">
        <v>158</v>
      </c>
      <c r="H261" s="120" t="s">
        <v>482</v>
      </c>
      <c r="I261" s="36">
        <v>1</v>
      </c>
      <c r="J261" s="37" t="s">
        <v>31</v>
      </c>
      <c r="K261" s="38" t="s">
        <v>51</v>
      </c>
      <c r="L261" s="39">
        <v>0</v>
      </c>
      <c r="M261" s="39">
        <v>1</v>
      </c>
      <c r="N261" s="39">
        <v>0</v>
      </c>
      <c r="O261" s="39">
        <v>12</v>
      </c>
      <c r="P261" s="40">
        <f t="shared" si="39"/>
        <v>13</v>
      </c>
      <c r="Q261" s="39">
        <v>70</v>
      </c>
      <c r="R261" s="41">
        <v>5</v>
      </c>
      <c r="S261" s="42">
        <f t="shared" si="40"/>
        <v>4550</v>
      </c>
      <c r="T261" s="91">
        <f>SUM(S261:S262)</f>
        <v>14630</v>
      </c>
      <c r="U261" s="99"/>
    </row>
    <row r="262" spans="1:21" ht="32.1" customHeight="1">
      <c r="A262" s="107"/>
      <c r="B262" s="110"/>
      <c r="C262" s="35"/>
      <c r="D262" s="13"/>
      <c r="E262" s="113"/>
      <c r="F262" s="116"/>
      <c r="G262" s="141"/>
      <c r="H262" s="122"/>
      <c r="I262" s="36">
        <v>3</v>
      </c>
      <c r="J262" s="37" t="s">
        <v>34</v>
      </c>
      <c r="K262" s="38" t="s">
        <v>40</v>
      </c>
      <c r="L262" s="39">
        <v>12</v>
      </c>
      <c r="M262" s="39"/>
      <c r="N262" s="39"/>
      <c r="O262" s="39"/>
      <c r="P262" s="40">
        <f t="shared" si="39"/>
        <v>12</v>
      </c>
      <c r="Q262" s="39">
        <v>70</v>
      </c>
      <c r="R262" s="41">
        <v>12</v>
      </c>
      <c r="S262" s="42">
        <f t="shared" si="40"/>
        <v>10080</v>
      </c>
      <c r="T262" s="91"/>
      <c r="U262" s="99"/>
    </row>
    <row r="263" spans="1:21" ht="32.1" customHeight="1">
      <c r="A263" s="105">
        <v>120</v>
      </c>
      <c r="B263" s="108">
        <v>702</v>
      </c>
      <c r="C263" s="35">
        <v>154703</v>
      </c>
      <c r="D263" s="13" t="s">
        <v>460</v>
      </c>
      <c r="E263" s="111" t="s">
        <v>483</v>
      </c>
      <c r="F263" s="114">
        <v>8889075</v>
      </c>
      <c r="G263" s="114" t="s">
        <v>209</v>
      </c>
      <c r="H263" s="120" t="s">
        <v>484</v>
      </c>
      <c r="I263" s="36">
        <v>2</v>
      </c>
      <c r="J263" s="37" t="s">
        <v>485</v>
      </c>
      <c r="K263" s="38" t="s">
        <v>45</v>
      </c>
      <c r="L263" s="39">
        <v>9</v>
      </c>
      <c r="M263" s="39"/>
      <c r="N263" s="39"/>
      <c r="O263" s="39"/>
      <c r="P263" s="40">
        <f>SUM(L263:O263)</f>
        <v>9</v>
      </c>
      <c r="Q263" s="39">
        <v>70</v>
      </c>
      <c r="R263" s="41">
        <v>5</v>
      </c>
      <c r="S263" s="42">
        <v>0</v>
      </c>
      <c r="T263" s="91">
        <f>SUM(S263:S264)</f>
        <v>4410</v>
      </c>
      <c r="U263" s="99"/>
    </row>
    <row r="264" spans="1:21" ht="32.1" customHeight="1">
      <c r="A264" s="107"/>
      <c r="B264" s="110"/>
      <c r="C264" s="35"/>
      <c r="D264" s="13"/>
      <c r="E264" s="113"/>
      <c r="F264" s="116"/>
      <c r="G264" s="116"/>
      <c r="H264" s="122"/>
      <c r="I264" s="36">
        <v>3</v>
      </c>
      <c r="J264" s="37" t="s">
        <v>34</v>
      </c>
      <c r="K264" s="38" t="s">
        <v>40</v>
      </c>
      <c r="L264" s="39">
        <v>9</v>
      </c>
      <c r="M264" s="39"/>
      <c r="N264" s="39"/>
      <c r="O264" s="39"/>
      <c r="P264" s="40">
        <f t="shared" ref="P264" si="42">SUM(L264:O264)</f>
        <v>9</v>
      </c>
      <c r="Q264" s="39">
        <v>70</v>
      </c>
      <c r="R264" s="41">
        <v>7</v>
      </c>
      <c r="S264" s="42">
        <f t="shared" ref="S264:S277" si="43">P264*R264*Q264</f>
        <v>4410</v>
      </c>
      <c r="T264" s="91"/>
      <c r="U264" s="99"/>
    </row>
    <row r="265" spans="1:21" ht="32.1" customHeight="1">
      <c r="A265" s="105">
        <v>121</v>
      </c>
      <c r="B265" s="126">
        <v>703</v>
      </c>
      <c r="C265" s="35">
        <v>154706</v>
      </c>
      <c r="D265" s="13" t="s">
        <v>460</v>
      </c>
      <c r="E265" s="111" t="s">
        <v>486</v>
      </c>
      <c r="F265" s="114">
        <v>8846027</v>
      </c>
      <c r="G265" s="140" t="s">
        <v>487</v>
      </c>
      <c r="H265" s="120" t="s">
        <v>488</v>
      </c>
      <c r="I265" s="69">
        <v>2</v>
      </c>
      <c r="J265" s="70" t="s">
        <v>489</v>
      </c>
      <c r="K265" s="71" t="s">
        <v>342</v>
      </c>
      <c r="L265" s="72">
        <v>5</v>
      </c>
      <c r="M265" s="72"/>
      <c r="N265" s="72"/>
      <c r="O265" s="72"/>
      <c r="P265" s="73">
        <f>SUM(L265:O265)</f>
        <v>5</v>
      </c>
      <c r="Q265" s="72">
        <v>70</v>
      </c>
      <c r="R265" s="74">
        <v>2</v>
      </c>
      <c r="S265" s="75">
        <f t="shared" si="43"/>
        <v>700</v>
      </c>
      <c r="T265" s="139">
        <f>SUM(S265:S267)</f>
        <v>5880</v>
      </c>
      <c r="U265" s="99"/>
    </row>
    <row r="266" spans="1:21" ht="32.1" customHeight="1">
      <c r="A266" s="106"/>
      <c r="B266" s="127"/>
      <c r="C266" s="35"/>
      <c r="D266" s="13"/>
      <c r="E266" s="112"/>
      <c r="F266" s="115"/>
      <c r="G266" s="142"/>
      <c r="H266" s="121"/>
      <c r="I266" s="69">
        <v>3</v>
      </c>
      <c r="J266" s="70" t="s">
        <v>34</v>
      </c>
      <c r="K266" s="71" t="s">
        <v>490</v>
      </c>
      <c r="L266" s="72">
        <v>5</v>
      </c>
      <c r="M266" s="72"/>
      <c r="N266" s="72"/>
      <c r="O266" s="72"/>
      <c r="P266" s="73">
        <f t="shared" ref="P266:P269" si="44">SUM(L266:O266)</f>
        <v>5</v>
      </c>
      <c r="Q266" s="72">
        <v>70</v>
      </c>
      <c r="R266" s="74">
        <v>10</v>
      </c>
      <c r="S266" s="75">
        <f t="shared" si="43"/>
        <v>3500</v>
      </c>
      <c r="T266" s="139"/>
      <c r="U266" s="99"/>
    </row>
    <row r="267" spans="1:21" ht="32.1" customHeight="1">
      <c r="A267" s="107"/>
      <c r="B267" s="128"/>
      <c r="C267" s="35"/>
      <c r="D267" s="13"/>
      <c r="E267" s="113"/>
      <c r="F267" s="116"/>
      <c r="G267" s="141"/>
      <c r="H267" s="122"/>
      <c r="I267" s="69">
        <v>3</v>
      </c>
      <c r="J267" s="70" t="s">
        <v>34</v>
      </c>
      <c r="K267" s="71" t="s">
        <v>40</v>
      </c>
      <c r="L267" s="72">
        <v>2</v>
      </c>
      <c r="M267" s="72"/>
      <c r="N267" s="72"/>
      <c r="O267" s="72"/>
      <c r="P267" s="73">
        <f t="shared" si="44"/>
        <v>2</v>
      </c>
      <c r="Q267" s="72">
        <v>70</v>
      </c>
      <c r="R267" s="74">
        <v>12</v>
      </c>
      <c r="S267" s="75">
        <f t="shared" si="43"/>
        <v>1680</v>
      </c>
      <c r="T267" s="139"/>
      <c r="U267" s="99"/>
    </row>
    <row r="268" spans="1:21" ht="32.1" customHeight="1">
      <c r="A268" s="105">
        <v>122</v>
      </c>
      <c r="B268" s="108">
        <v>705</v>
      </c>
      <c r="C268" s="35">
        <v>154707</v>
      </c>
      <c r="D268" s="13" t="s">
        <v>99</v>
      </c>
      <c r="E268" s="111" t="s">
        <v>491</v>
      </c>
      <c r="F268" s="114">
        <v>8702765</v>
      </c>
      <c r="G268" s="117" t="s">
        <v>492</v>
      </c>
      <c r="H268" s="120" t="s">
        <v>493</v>
      </c>
      <c r="I268" s="36">
        <v>2</v>
      </c>
      <c r="J268" s="37" t="s">
        <v>494</v>
      </c>
      <c r="K268" s="38" t="s">
        <v>45</v>
      </c>
      <c r="L268" s="39">
        <v>5</v>
      </c>
      <c r="M268" s="39">
        <v>2</v>
      </c>
      <c r="N268" s="39">
        <v>0</v>
      </c>
      <c r="O268" s="39">
        <v>19</v>
      </c>
      <c r="P268" s="40">
        <f t="shared" si="44"/>
        <v>26</v>
      </c>
      <c r="Q268" s="39">
        <v>70</v>
      </c>
      <c r="R268" s="41">
        <v>5</v>
      </c>
      <c r="S268" s="42">
        <f t="shared" si="43"/>
        <v>9100</v>
      </c>
      <c r="T268" s="91">
        <f>SUM(S268:S269)</f>
        <v>11550</v>
      </c>
      <c r="U268" s="99"/>
    </row>
    <row r="269" spans="1:21" ht="32.1" customHeight="1">
      <c r="A269" s="107"/>
      <c r="B269" s="110"/>
      <c r="C269" s="35"/>
      <c r="D269" s="13"/>
      <c r="E269" s="113"/>
      <c r="F269" s="116"/>
      <c r="G269" s="119"/>
      <c r="H269" s="122"/>
      <c r="I269" s="36">
        <v>3</v>
      </c>
      <c r="J269" s="37" t="s">
        <v>34</v>
      </c>
      <c r="K269" s="38" t="s">
        <v>140</v>
      </c>
      <c r="L269" s="39">
        <v>5</v>
      </c>
      <c r="M269" s="39"/>
      <c r="N269" s="39"/>
      <c r="O269" s="39"/>
      <c r="P269" s="40">
        <f t="shared" si="44"/>
        <v>5</v>
      </c>
      <c r="Q269" s="39">
        <v>70</v>
      </c>
      <c r="R269" s="41">
        <v>7</v>
      </c>
      <c r="S269" s="42">
        <f t="shared" si="43"/>
        <v>2450</v>
      </c>
      <c r="T269" s="91"/>
      <c r="U269" s="99"/>
    </row>
    <row r="270" spans="1:21" ht="32.1" customHeight="1">
      <c r="A270" s="105">
        <v>123</v>
      </c>
      <c r="B270" s="108">
        <v>706</v>
      </c>
      <c r="C270" s="35">
        <v>154708</v>
      </c>
      <c r="D270" s="13" t="s">
        <v>99</v>
      </c>
      <c r="E270" s="111" t="s">
        <v>495</v>
      </c>
      <c r="F270" s="114">
        <v>8702987</v>
      </c>
      <c r="G270" s="117" t="s">
        <v>496</v>
      </c>
      <c r="H270" s="120" t="s">
        <v>497</v>
      </c>
      <c r="I270" s="36">
        <v>1</v>
      </c>
      <c r="J270" s="37" t="s">
        <v>498</v>
      </c>
      <c r="K270" s="38" t="s">
        <v>51</v>
      </c>
      <c r="L270" s="39">
        <v>7</v>
      </c>
      <c r="M270" s="39">
        <v>2</v>
      </c>
      <c r="N270" s="39">
        <v>0</v>
      </c>
      <c r="O270" s="39">
        <v>4</v>
      </c>
      <c r="P270" s="40">
        <f>SUM(L270:O270)</f>
        <v>13</v>
      </c>
      <c r="Q270" s="39">
        <v>70</v>
      </c>
      <c r="R270" s="41">
        <v>5</v>
      </c>
      <c r="S270" s="42">
        <f t="shared" si="43"/>
        <v>4550</v>
      </c>
      <c r="T270" s="91">
        <f>SUM(S270:S272)</f>
        <v>14700</v>
      </c>
      <c r="U270" s="99"/>
    </row>
    <row r="271" spans="1:21" ht="32.1" customHeight="1">
      <c r="A271" s="106"/>
      <c r="B271" s="109"/>
      <c r="C271" s="35"/>
      <c r="D271" s="13"/>
      <c r="E271" s="112"/>
      <c r="F271" s="115"/>
      <c r="G271" s="118"/>
      <c r="H271" s="121"/>
      <c r="I271" s="36">
        <v>3</v>
      </c>
      <c r="J271" s="37" t="s">
        <v>34</v>
      </c>
      <c r="K271" s="38" t="s">
        <v>40</v>
      </c>
      <c r="L271" s="39">
        <v>8</v>
      </c>
      <c r="M271" s="39"/>
      <c r="N271" s="39"/>
      <c r="O271" s="39"/>
      <c r="P271" s="40">
        <f t="shared" ref="P271:P272" si="45">SUM(L271:O271)</f>
        <v>8</v>
      </c>
      <c r="Q271" s="39">
        <v>70</v>
      </c>
      <c r="R271" s="41">
        <v>12</v>
      </c>
      <c r="S271" s="42">
        <f t="shared" si="43"/>
        <v>6720</v>
      </c>
      <c r="T271" s="91"/>
      <c r="U271" s="99"/>
    </row>
    <row r="272" spans="1:21" ht="32.1" customHeight="1">
      <c r="A272" s="107"/>
      <c r="B272" s="110"/>
      <c r="C272" s="35"/>
      <c r="D272" s="13"/>
      <c r="E272" s="113"/>
      <c r="F272" s="116"/>
      <c r="G272" s="119"/>
      <c r="H272" s="122"/>
      <c r="I272" s="36">
        <v>3</v>
      </c>
      <c r="J272" s="37" t="s">
        <v>34</v>
      </c>
      <c r="K272" s="38" t="s">
        <v>60</v>
      </c>
      <c r="L272" s="39">
        <v>7</v>
      </c>
      <c r="M272" s="39"/>
      <c r="N272" s="39"/>
      <c r="O272" s="39"/>
      <c r="P272" s="40">
        <f t="shared" si="45"/>
        <v>7</v>
      </c>
      <c r="Q272" s="39">
        <v>70</v>
      </c>
      <c r="R272" s="41">
        <v>7</v>
      </c>
      <c r="S272" s="42">
        <f t="shared" si="43"/>
        <v>3430</v>
      </c>
      <c r="T272" s="91"/>
      <c r="U272" s="99"/>
    </row>
    <row r="273" spans="1:21" ht="32.1" customHeight="1">
      <c r="A273" s="105">
        <v>124</v>
      </c>
      <c r="B273" s="108">
        <v>707</v>
      </c>
      <c r="C273" s="35">
        <v>154711</v>
      </c>
      <c r="D273" s="13" t="s">
        <v>26</v>
      </c>
      <c r="E273" s="111" t="s">
        <v>499</v>
      </c>
      <c r="F273" s="114">
        <v>8333547</v>
      </c>
      <c r="G273" s="114" t="s">
        <v>222</v>
      </c>
      <c r="H273" s="120" t="s">
        <v>500</v>
      </c>
      <c r="I273" s="36">
        <v>2</v>
      </c>
      <c r="J273" s="37" t="s">
        <v>501</v>
      </c>
      <c r="K273" s="38" t="s">
        <v>40</v>
      </c>
      <c r="L273" s="39"/>
      <c r="M273" s="39">
        <v>3</v>
      </c>
      <c r="N273" s="39"/>
      <c r="O273" s="39">
        <v>10</v>
      </c>
      <c r="P273" s="40">
        <f>SUM(L273:O273)</f>
        <v>13</v>
      </c>
      <c r="Q273" s="39">
        <v>70</v>
      </c>
      <c r="R273" s="41">
        <v>12</v>
      </c>
      <c r="S273" s="42">
        <f t="shared" si="43"/>
        <v>10920</v>
      </c>
      <c r="T273" s="91">
        <f>SUM(S273:S275)</f>
        <v>17640</v>
      </c>
      <c r="U273" s="99"/>
    </row>
    <row r="274" spans="1:21" ht="32.1" customHeight="1">
      <c r="A274" s="106"/>
      <c r="B274" s="109"/>
      <c r="C274" s="35"/>
      <c r="D274" s="13"/>
      <c r="E274" s="112"/>
      <c r="F274" s="115"/>
      <c r="G274" s="115"/>
      <c r="H274" s="121"/>
      <c r="I274" s="36">
        <v>2</v>
      </c>
      <c r="J274" s="37" t="s">
        <v>502</v>
      </c>
      <c r="K274" s="38" t="s">
        <v>40</v>
      </c>
      <c r="L274" s="39"/>
      <c r="M274" s="39">
        <v>3</v>
      </c>
      <c r="N274" s="39"/>
      <c r="O274" s="39"/>
      <c r="P274" s="40">
        <f t="shared" ref="P274:P277" si="46">SUM(L274:O274)</f>
        <v>3</v>
      </c>
      <c r="Q274" s="39">
        <v>70</v>
      </c>
      <c r="R274" s="41">
        <v>12</v>
      </c>
      <c r="S274" s="42">
        <f t="shared" si="43"/>
        <v>2520</v>
      </c>
      <c r="T274" s="91"/>
      <c r="U274" s="99"/>
    </row>
    <row r="275" spans="1:21" ht="32.1" customHeight="1">
      <c r="A275" s="107"/>
      <c r="B275" s="110"/>
      <c r="C275" s="35"/>
      <c r="D275" s="13"/>
      <c r="E275" s="113"/>
      <c r="F275" s="116"/>
      <c r="G275" s="116"/>
      <c r="H275" s="122"/>
      <c r="I275" s="36">
        <v>3</v>
      </c>
      <c r="J275" s="37" t="s">
        <v>34</v>
      </c>
      <c r="K275" s="38" t="s">
        <v>40</v>
      </c>
      <c r="L275" s="39">
        <v>5</v>
      </c>
      <c r="M275" s="39"/>
      <c r="N275" s="39"/>
      <c r="O275" s="39"/>
      <c r="P275" s="40">
        <f t="shared" si="46"/>
        <v>5</v>
      </c>
      <c r="Q275" s="39">
        <v>70</v>
      </c>
      <c r="R275" s="41">
        <v>12</v>
      </c>
      <c r="S275" s="42">
        <f t="shared" si="43"/>
        <v>4200</v>
      </c>
      <c r="T275" s="91"/>
      <c r="U275" s="99"/>
    </row>
    <row r="276" spans="1:21" ht="32.1" customHeight="1">
      <c r="A276" s="43">
        <v>125</v>
      </c>
      <c r="B276" s="44">
        <v>708</v>
      </c>
      <c r="C276" s="35">
        <v>154710</v>
      </c>
      <c r="D276" s="13" t="s">
        <v>53</v>
      </c>
      <c r="E276" s="54" t="s">
        <v>503</v>
      </c>
      <c r="F276" s="46">
        <v>8691040</v>
      </c>
      <c r="G276" s="47" t="s">
        <v>504</v>
      </c>
      <c r="H276" s="53" t="s">
        <v>505</v>
      </c>
      <c r="I276" s="36">
        <v>3</v>
      </c>
      <c r="J276" s="37" t="s">
        <v>302</v>
      </c>
      <c r="K276" s="37"/>
      <c r="L276" s="39"/>
      <c r="M276" s="39"/>
      <c r="N276" s="39"/>
      <c r="O276" s="39"/>
      <c r="P276" s="40">
        <f t="shared" si="46"/>
        <v>0</v>
      </c>
      <c r="Q276" s="39">
        <v>70</v>
      </c>
      <c r="R276" s="39"/>
      <c r="S276" s="42">
        <f t="shared" si="43"/>
        <v>0</v>
      </c>
      <c r="T276" s="49">
        <f t="shared" si="22"/>
        <v>0</v>
      </c>
      <c r="U276" s="50"/>
    </row>
    <row r="277" spans="1:21" ht="32.1" customHeight="1">
      <c r="A277" s="43">
        <v>129</v>
      </c>
      <c r="B277" s="81">
        <v>2537</v>
      </c>
      <c r="C277" s="35">
        <v>150601</v>
      </c>
      <c r="D277" s="13"/>
      <c r="E277" s="82" t="s">
        <v>506</v>
      </c>
      <c r="F277" s="83" t="s">
        <v>507</v>
      </c>
      <c r="G277" s="82"/>
      <c r="H277" s="53" t="s">
        <v>508</v>
      </c>
      <c r="I277" s="36">
        <v>3</v>
      </c>
      <c r="J277" s="37" t="s">
        <v>34</v>
      </c>
      <c r="K277" s="38" t="s">
        <v>40</v>
      </c>
      <c r="L277" s="39">
        <v>2</v>
      </c>
      <c r="M277" s="39"/>
      <c r="N277" s="39"/>
      <c r="O277" s="39"/>
      <c r="P277" s="40">
        <f t="shared" si="46"/>
        <v>2</v>
      </c>
      <c r="Q277" s="39">
        <v>70</v>
      </c>
      <c r="R277" s="41">
        <v>12</v>
      </c>
      <c r="S277" s="42">
        <f t="shared" si="43"/>
        <v>1680</v>
      </c>
      <c r="T277" s="49">
        <f t="shared" si="22"/>
        <v>1680</v>
      </c>
      <c r="U277" s="50"/>
    </row>
    <row r="278" spans="1:21" ht="32.1" customHeight="1">
      <c r="A278" s="43"/>
      <c r="B278" s="44"/>
      <c r="C278" s="35"/>
      <c r="D278" s="13"/>
      <c r="E278" s="27" t="s">
        <v>510</v>
      </c>
      <c r="F278" s="46" t="s">
        <v>509</v>
      </c>
      <c r="G278" s="51"/>
      <c r="H278" s="53">
        <v>125</v>
      </c>
      <c r="I278" s="29"/>
      <c r="J278" s="29">
        <f>COUNTA(J6:J277)</f>
        <v>272</v>
      </c>
      <c r="K278" s="29">
        <f>COUNTA(K6:K277)</f>
        <v>262</v>
      </c>
      <c r="L278" s="31">
        <f>SUM(L6:L277)</f>
        <v>2350</v>
      </c>
      <c r="M278" s="31">
        <f t="shared" ref="M278:P278" si="47">SUM(M6:M277)</f>
        <v>229</v>
      </c>
      <c r="N278" s="31">
        <f t="shared" si="47"/>
        <v>71</v>
      </c>
      <c r="O278" s="31">
        <f t="shared" si="47"/>
        <v>1597</v>
      </c>
      <c r="P278" s="31">
        <f t="shared" si="47"/>
        <v>4247</v>
      </c>
      <c r="Q278" s="31"/>
      <c r="R278" s="31">
        <f t="shared" ref="R278:T278" si="48">SUM(R6:R277)</f>
        <v>2044</v>
      </c>
      <c r="S278" s="31">
        <f t="shared" si="48"/>
        <v>2138360</v>
      </c>
      <c r="T278" s="31">
        <f t="shared" si="48"/>
        <v>2138360</v>
      </c>
      <c r="U278" s="50">
        <v>0</v>
      </c>
    </row>
    <row r="1257" spans="1:20" s="90" customFormat="1">
      <c r="A1257" s="84"/>
      <c r="B1257" s="84"/>
      <c r="C1257" s="85"/>
      <c r="D1257" s="85"/>
      <c r="E1257" s="86"/>
      <c r="F1257" s="86"/>
      <c r="G1257" s="86"/>
      <c r="H1257" s="87"/>
      <c r="I1257" s="88"/>
      <c r="J1257" s="89"/>
      <c r="K1257" s="89"/>
      <c r="T1257" s="88"/>
    </row>
  </sheetData>
  <autoFilter ref="A2:W278"/>
  <mergeCells count="556">
    <mergeCell ref="T270:T272"/>
    <mergeCell ref="U270:U272"/>
    <mergeCell ref="A273:A275"/>
    <mergeCell ref="B273:B275"/>
    <mergeCell ref="E273:E275"/>
    <mergeCell ref="F273:F275"/>
    <mergeCell ref="G273:G275"/>
    <mergeCell ref="H273:H275"/>
    <mergeCell ref="T273:T275"/>
    <mergeCell ref="U273:U275"/>
    <mergeCell ref="A270:A272"/>
    <mergeCell ref="B270:B272"/>
    <mergeCell ref="E270:E272"/>
    <mergeCell ref="F270:F272"/>
    <mergeCell ref="G270:G272"/>
    <mergeCell ref="H270:H272"/>
    <mergeCell ref="T265:T267"/>
    <mergeCell ref="U265:U267"/>
    <mergeCell ref="A268:A269"/>
    <mergeCell ref="B268:B269"/>
    <mergeCell ref="E268:E269"/>
    <mergeCell ref="F268:F269"/>
    <mergeCell ref="G268:G269"/>
    <mergeCell ref="H268:H269"/>
    <mergeCell ref="T268:T269"/>
    <mergeCell ref="U268:U269"/>
    <mergeCell ref="A265:A267"/>
    <mergeCell ref="B265:B267"/>
    <mergeCell ref="E265:E267"/>
    <mergeCell ref="F265:F267"/>
    <mergeCell ref="G265:G267"/>
    <mergeCell ref="H265:H267"/>
    <mergeCell ref="T261:T262"/>
    <mergeCell ref="U261:U262"/>
    <mergeCell ref="A263:A264"/>
    <mergeCell ref="B263:B264"/>
    <mergeCell ref="E263:E264"/>
    <mergeCell ref="F263:F264"/>
    <mergeCell ref="G263:G264"/>
    <mergeCell ref="H263:H264"/>
    <mergeCell ref="T263:T264"/>
    <mergeCell ref="U263:U264"/>
    <mergeCell ref="A261:A262"/>
    <mergeCell ref="B261:B262"/>
    <mergeCell ref="E261:E262"/>
    <mergeCell ref="F261:F262"/>
    <mergeCell ref="G261:G262"/>
    <mergeCell ref="H261:H262"/>
    <mergeCell ref="T253:T256"/>
    <mergeCell ref="U253:U256"/>
    <mergeCell ref="A258:A260"/>
    <mergeCell ref="B258:B260"/>
    <mergeCell ref="E258:E260"/>
    <mergeCell ref="T258:T260"/>
    <mergeCell ref="A253:A256"/>
    <mergeCell ref="B253:B256"/>
    <mergeCell ref="E253:E256"/>
    <mergeCell ref="F253:F256"/>
    <mergeCell ref="G253:G256"/>
    <mergeCell ref="H253:H256"/>
    <mergeCell ref="T243:T246"/>
    <mergeCell ref="U243:U246"/>
    <mergeCell ref="A249:A251"/>
    <mergeCell ref="B249:B251"/>
    <mergeCell ref="E249:E251"/>
    <mergeCell ref="F249:F251"/>
    <mergeCell ref="G249:G251"/>
    <mergeCell ref="H249:H251"/>
    <mergeCell ref="T249:T251"/>
    <mergeCell ref="U249:U251"/>
    <mergeCell ref="A243:A246"/>
    <mergeCell ref="B243:B246"/>
    <mergeCell ref="E243:E246"/>
    <mergeCell ref="F243:F246"/>
    <mergeCell ref="G243:G246"/>
    <mergeCell ref="H243:H246"/>
    <mergeCell ref="T236:T239"/>
    <mergeCell ref="U236:U239"/>
    <mergeCell ref="A240:A242"/>
    <mergeCell ref="B240:B242"/>
    <mergeCell ref="E240:E242"/>
    <mergeCell ref="F240:F242"/>
    <mergeCell ref="G240:G242"/>
    <mergeCell ref="H240:H242"/>
    <mergeCell ref="T240:T242"/>
    <mergeCell ref="U240:U242"/>
    <mergeCell ref="A236:A239"/>
    <mergeCell ref="B236:B239"/>
    <mergeCell ref="E236:E239"/>
    <mergeCell ref="F236:F239"/>
    <mergeCell ref="G236:G239"/>
    <mergeCell ref="H236:H239"/>
    <mergeCell ref="T229:T231"/>
    <mergeCell ref="U229:U231"/>
    <mergeCell ref="A232:A235"/>
    <mergeCell ref="B232:B235"/>
    <mergeCell ref="E232:E235"/>
    <mergeCell ref="F232:F235"/>
    <mergeCell ref="G232:G235"/>
    <mergeCell ref="H232:H235"/>
    <mergeCell ref="T232:T235"/>
    <mergeCell ref="U232:U235"/>
    <mergeCell ref="A229:A231"/>
    <mergeCell ref="B229:B231"/>
    <mergeCell ref="E229:E231"/>
    <mergeCell ref="F229:F231"/>
    <mergeCell ref="G229:G231"/>
    <mergeCell ref="H229:H231"/>
    <mergeCell ref="T221:T222"/>
    <mergeCell ref="U221:U222"/>
    <mergeCell ref="A224:A226"/>
    <mergeCell ref="B224:B226"/>
    <mergeCell ref="E224:E226"/>
    <mergeCell ref="F224:F226"/>
    <mergeCell ref="G224:G226"/>
    <mergeCell ref="H224:H226"/>
    <mergeCell ref="T224:T226"/>
    <mergeCell ref="U224:U226"/>
    <mergeCell ref="A221:A222"/>
    <mergeCell ref="B221:B222"/>
    <mergeCell ref="E221:E222"/>
    <mergeCell ref="F221:F222"/>
    <mergeCell ref="G221:G222"/>
    <mergeCell ref="H221:H222"/>
    <mergeCell ref="T211:T215"/>
    <mergeCell ref="U211:U215"/>
    <mergeCell ref="A216:A218"/>
    <mergeCell ref="B216:B218"/>
    <mergeCell ref="E216:E218"/>
    <mergeCell ref="F216:F218"/>
    <mergeCell ref="G216:G218"/>
    <mergeCell ref="H216:H218"/>
    <mergeCell ref="T216:T218"/>
    <mergeCell ref="U216:U218"/>
    <mergeCell ref="A211:A215"/>
    <mergeCell ref="B211:B215"/>
    <mergeCell ref="E211:E215"/>
    <mergeCell ref="F211:F215"/>
    <mergeCell ref="G211:G215"/>
    <mergeCell ref="H211:H215"/>
    <mergeCell ref="T203:T205"/>
    <mergeCell ref="U203:U205"/>
    <mergeCell ref="A208:A210"/>
    <mergeCell ref="B208:B210"/>
    <mergeCell ref="E208:E210"/>
    <mergeCell ref="F208:F210"/>
    <mergeCell ref="G208:G210"/>
    <mergeCell ref="H208:H210"/>
    <mergeCell ref="T208:T210"/>
    <mergeCell ref="U208:U210"/>
    <mergeCell ref="A203:A205"/>
    <mergeCell ref="B203:B205"/>
    <mergeCell ref="E203:E205"/>
    <mergeCell ref="F203:F205"/>
    <mergeCell ref="G203:G205"/>
    <mergeCell ref="H203:H205"/>
    <mergeCell ref="T199:T200"/>
    <mergeCell ref="U199:U200"/>
    <mergeCell ref="A201:A202"/>
    <mergeCell ref="B201:B202"/>
    <mergeCell ref="E201:E202"/>
    <mergeCell ref="F201:F202"/>
    <mergeCell ref="G201:G202"/>
    <mergeCell ref="H201:H202"/>
    <mergeCell ref="T201:T202"/>
    <mergeCell ref="U201:U202"/>
    <mergeCell ref="A199:A200"/>
    <mergeCell ref="B199:B200"/>
    <mergeCell ref="E199:E200"/>
    <mergeCell ref="F199:F200"/>
    <mergeCell ref="G199:G200"/>
    <mergeCell ref="H199:H200"/>
    <mergeCell ref="T189:T192"/>
    <mergeCell ref="U189:U192"/>
    <mergeCell ref="A194:A197"/>
    <mergeCell ref="B194:B197"/>
    <mergeCell ref="E194:E197"/>
    <mergeCell ref="F194:F197"/>
    <mergeCell ref="G194:G197"/>
    <mergeCell ref="H194:H197"/>
    <mergeCell ref="T194:T197"/>
    <mergeCell ref="U194:U197"/>
    <mergeCell ref="A189:A192"/>
    <mergeCell ref="B189:B192"/>
    <mergeCell ref="E189:E192"/>
    <mergeCell ref="F189:F192"/>
    <mergeCell ref="G189:G192"/>
    <mergeCell ref="H189:H192"/>
    <mergeCell ref="T178:T184"/>
    <mergeCell ref="U178:U184"/>
    <mergeCell ref="A186:A188"/>
    <mergeCell ref="B186:B188"/>
    <mergeCell ref="E186:E188"/>
    <mergeCell ref="F186:F188"/>
    <mergeCell ref="G186:G188"/>
    <mergeCell ref="H186:H188"/>
    <mergeCell ref="T186:T188"/>
    <mergeCell ref="U186:U188"/>
    <mergeCell ref="A178:A184"/>
    <mergeCell ref="B178:B184"/>
    <mergeCell ref="E178:E184"/>
    <mergeCell ref="F178:F184"/>
    <mergeCell ref="G178:G184"/>
    <mergeCell ref="H178:H184"/>
    <mergeCell ref="T171:T173"/>
    <mergeCell ref="U171:U173"/>
    <mergeCell ref="A174:A176"/>
    <mergeCell ref="B174:B176"/>
    <mergeCell ref="E174:E176"/>
    <mergeCell ref="F174:F176"/>
    <mergeCell ref="G174:G176"/>
    <mergeCell ref="H174:H176"/>
    <mergeCell ref="T174:T176"/>
    <mergeCell ref="U174:U176"/>
    <mergeCell ref="A171:A173"/>
    <mergeCell ref="B171:B173"/>
    <mergeCell ref="E171:E173"/>
    <mergeCell ref="F171:F173"/>
    <mergeCell ref="G171:G173"/>
    <mergeCell ref="H171:H173"/>
    <mergeCell ref="T165:T167"/>
    <mergeCell ref="U165:U167"/>
    <mergeCell ref="A168:A169"/>
    <mergeCell ref="B168:B169"/>
    <mergeCell ref="E168:E169"/>
    <mergeCell ref="F168:F169"/>
    <mergeCell ref="G168:G169"/>
    <mergeCell ref="H168:H169"/>
    <mergeCell ref="T168:T169"/>
    <mergeCell ref="U168:U169"/>
    <mergeCell ref="A165:A167"/>
    <mergeCell ref="B165:B167"/>
    <mergeCell ref="E165:E167"/>
    <mergeCell ref="F165:F167"/>
    <mergeCell ref="G165:G167"/>
    <mergeCell ref="H165:H167"/>
    <mergeCell ref="T158:T159"/>
    <mergeCell ref="U158:U159"/>
    <mergeCell ref="A161:A162"/>
    <mergeCell ref="B161:B162"/>
    <mergeCell ref="E161:E162"/>
    <mergeCell ref="F161:F162"/>
    <mergeCell ref="G161:G162"/>
    <mergeCell ref="H161:H162"/>
    <mergeCell ref="T161:T162"/>
    <mergeCell ref="U161:U162"/>
    <mergeCell ref="A158:A159"/>
    <mergeCell ref="B158:B159"/>
    <mergeCell ref="E158:E159"/>
    <mergeCell ref="F158:F159"/>
    <mergeCell ref="G158:G159"/>
    <mergeCell ref="H158:H159"/>
    <mergeCell ref="T150:T152"/>
    <mergeCell ref="U150:U152"/>
    <mergeCell ref="A153:A157"/>
    <mergeCell ref="B153:B157"/>
    <mergeCell ref="E153:E157"/>
    <mergeCell ref="F153:F157"/>
    <mergeCell ref="G153:G157"/>
    <mergeCell ref="H153:H157"/>
    <mergeCell ref="T153:T157"/>
    <mergeCell ref="U153:U157"/>
    <mergeCell ref="A150:A152"/>
    <mergeCell ref="B150:B152"/>
    <mergeCell ref="E150:E152"/>
    <mergeCell ref="F150:F152"/>
    <mergeCell ref="G150:G152"/>
    <mergeCell ref="H150:H152"/>
    <mergeCell ref="T144:T146"/>
    <mergeCell ref="U144:U146"/>
    <mergeCell ref="A148:A149"/>
    <mergeCell ref="B148:B149"/>
    <mergeCell ref="E148:E149"/>
    <mergeCell ref="F148:F149"/>
    <mergeCell ref="G148:G149"/>
    <mergeCell ref="H148:H149"/>
    <mergeCell ref="T148:T149"/>
    <mergeCell ref="U148:U149"/>
    <mergeCell ref="A144:A146"/>
    <mergeCell ref="B144:B146"/>
    <mergeCell ref="E144:E146"/>
    <mergeCell ref="F144:F146"/>
    <mergeCell ref="G144:G146"/>
    <mergeCell ref="H144:H146"/>
    <mergeCell ref="T138:T140"/>
    <mergeCell ref="U138:U140"/>
    <mergeCell ref="A141:A143"/>
    <mergeCell ref="B141:B143"/>
    <mergeCell ref="E141:E143"/>
    <mergeCell ref="F141:F143"/>
    <mergeCell ref="G141:G143"/>
    <mergeCell ref="H141:H143"/>
    <mergeCell ref="T141:T143"/>
    <mergeCell ref="U141:U143"/>
    <mergeCell ref="A138:A140"/>
    <mergeCell ref="B138:B140"/>
    <mergeCell ref="E138:E140"/>
    <mergeCell ref="F138:F140"/>
    <mergeCell ref="G138:G140"/>
    <mergeCell ref="H138:H140"/>
    <mergeCell ref="T133:T135"/>
    <mergeCell ref="U133:U135"/>
    <mergeCell ref="A136:A137"/>
    <mergeCell ref="B136:B137"/>
    <mergeCell ref="E136:E137"/>
    <mergeCell ref="F136:F137"/>
    <mergeCell ref="G136:G137"/>
    <mergeCell ref="H136:H137"/>
    <mergeCell ref="T136:T137"/>
    <mergeCell ref="U136:U137"/>
    <mergeCell ref="A133:A135"/>
    <mergeCell ref="B133:B135"/>
    <mergeCell ref="E133:E135"/>
    <mergeCell ref="F133:F135"/>
    <mergeCell ref="G133:G135"/>
    <mergeCell ref="H133:H135"/>
    <mergeCell ref="T124:T125"/>
    <mergeCell ref="U124:U125"/>
    <mergeCell ref="A128:A131"/>
    <mergeCell ref="B128:B131"/>
    <mergeCell ref="E128:E131"/>
    <mergeCell ref="F128:F131"/>
    <mergeCell ref="G128:G131"/>
    <mergeCell ref="H128:H131"/>
    <mergeCell ref="T128:T131"/>
    <mergeCell ref="U128:U131"/>
    <mergeCell ref="A124:A125"/>
    <mergeCell ref="B124:B125"/>
    <mergeCell ref="E124:E125"/>
    <mergeCell ref="F124:F125"/>
    <mergeCell ref="G124:G125"/>
    <mergeCell ref="H124:H125"/>
    <mergeCell ref="T110:T112"/>
    <mergeCell ref="U110:U112"/>
    <mergeCell ref="A114:A116"/>
    <mergeCell ref="B114:B116"/>
    <mergeCell ref="E114:E116"/>
    <mergeCell ref="F114:F116"/>
    <mergeCell ref="G114:G116"/>
    <mergeCell ref="H114:H116"/>
    <mergeCell ref="T114:T116"/>
    <mergeCell ref="U114:U116"/>
    <mergeCell ref="A110:A112"/>
    <mergeCell ref="B110:B112"/>
    <mergeCell ref="E110:E112"/>
    <mergeCell ref="F110:F112"/>
    <mergeCell ref="G110:G112"/>
    <mergeCell ref="H110:H112"/>
    <mergeCell ref="T100:T101"/>
    <mergeCell ref="U100:U101"/>
    <mergeCell ref="A102:A107"/>
    <mergeCell ref="B102:B107"/>
    <mergeCell ref="E102:E107"/>
    <mergeCell ref="F102:F107"/>
    <mergeCell ref="G102:G107"/>
    <mergeCell ref="H102:H107"/>
    <mergeCell ref="T102:T107"/>
    <mergeCell ref="U102:U107"/>
    <mergeCell ref="A100:A101"/>
    <mergeCell ref="B100:B101"/>
    <mergeCell ref="E100:E101"/>
    <mergeCell ref="F100:F101"/>
    <mergeCell ref="G100:G101"/>
    <mergeCell ref="H100:H101"/>
    <mergeCell ref="T87:T89"/>
    <mergeCell ref="U87:U89"/>
    <mergeCell ref="A90:A92"/>
    <mergeCell ref="B90:B92"/>
    <mergeCell ref="E90:E92"/>
    <mergeCell ref="F90:F92"/>
    <mergeCell ref="G90:G92"/>
    <mergeCell ref="H90:H92"/>
    <mergeCell ref="T90:T92"/>
    <mergeCell ref="U90:U92"/>
    <mergeCell ref="A87:A89"/>
    <mergeCell ref="B87:B89"/>
    <mergeCell ref="E87:E89"/>
    <mergeCell ref="F87:F89"/>
    <mergeCell ref="G87:G89"/>
    <mergeCell ref="H87:H89"/>
    <mergeCell ref="T71:T73"/>
    <mergeCell ref="U71:U73"/>
    <mergeCell ref="A79:A80"/>
    <mergeCell ref="B79:B80"/>
    <mergeCell ref="E79:E80"/>
    <mergeCell ref="F79:F80"/>
    <mergeCell ref="G79:G80"/>
    <mergeCell ref="H79:H80"/>
    <mergeCell ref="T79:T80"/>
    <mergeCell ref="U79:U80"/>
    <mergeCell ref="A71:A73"/>
    <mergeCell ref="B71:B73"/>
    <mergeCell ref="E71:E73"/>
    <mergeCell ref="F71:F73"/>
    <mergeCell ref="G71:G73"/>
    <mergeCell ref="H71:H73"/>
    <mergeCell ref="T65:T68"/>
    <mergeCell ref="U65:U68"/>
    <mergeCell ref="A69:A70"/>
    <mergeCell ref="B69:B70"/>
    <mergeCell ref="E69:E70"/>
    <mergeCell ref="F69:F70"/>
    <mergeCell ref="G69:G70"/>
    <mergeCell ref="H69:H70"/>
    <mergeCell ref="T69:T70"/>
    <mergeCell ref="U69:U70"/>
    <mergeCell ref="A65:A68"/>
    <mergeCell ref="B65:B68"/>
    <mergeCell ref="E65:E68"/>
    <mergeCell ref="F65:F68"/>
    <mergeCell ref="G65:G68"/>
    <mergeCell ref="H65:H68"/>
    <mergeCell ref="T59:T62"/>
    <mergeCell ref="U59:U62"/>
    <mergeCell ref="A63:A64"/>
    <mergeCell ref="B63:B64"/>
    <mergeCell ref="E63:E64"/>
    <mergeCell ref="F63:F64"/>
    <mergeCell ref="G63:G64"/>
    <mergeCell ref="H63:H64"/>
    <mergeCell ref="T63:T64"/>
    <mergeCell ref="U63:U64"/>
    <mergeCell ref="A59:A62"/>
    <mergeCell ref="B59:B62"/>
    <mergeCell ref="E59:E62"/>
    <mergeCell ref="F59:F62"/>
    <mergeCell ref="G59:G62"/>
    <mergeCell ref="H59:H62"/>
    <mergeCell ref="T50:T53"/>
    <mergeCell ref="U50:U53"/>
    <mergeCell ref="A54:A58"/>
    <mergeCell ref="B54:B58"/>
    <mergeCell ref="E54:E58"/>
    <mergeCell ref="F54:F58"/>
    <mergeCell ref="G54:G58"/>
    <mergeCell ref="H54:H58"/>
    <mergeCell ref="T54:T58"/>
    <mergeCell ref="U54:U58"/>
    <mergeCell ref="A50:A53"/>
    <mergeCell ref="B50:B53"/>
    <mergeCell ref="E50:E53"/>
    <mergeCell ref="F50:F53"/>
    <mergeCell ref="G50:G53"/>
    <mergeCell ref="H50:H53"/>
    <mergeCell ref="T43:T44"/>
    <mergeCell ref="U43:U44"/>
    <mergeCell ref="A45:A49"/>
    <mergeCell ref="B45:B49"/>
    <mergeCell ref="E45:E49"/>
    <mergeCell ref="F45:F49"/>
    <mergeCell ref="G45:G49"/>
    <mergeCell ref="H45:H49"/>
    <mergeCell ref="T45:T49"/>
    <mergeCell ref="U45:U49"/>
    <mergeCell ref="A43:A44"/>
    <mergeCell ref="B43:B44"/>
    <mergeCell ref="E43:E44"/>
    <mergeCell ref="F43:F44"/>
    <mergeCell ref="G43:G44"/>
    <mergeCell ref="H43:H44"/>
    <mergeCell ref="T37:T40"/>
    <mergeCell ref="U37:U40"/>
    <mergeCell ref="A41:A42"/>
    <mergeCell ref="B41:B42"/>
    <mergeCell ref="E41:E42"/>
    <mergeCell ref="F41:F42"/>
    <mergeCell ref="G41:G42"/>
    <mergeCell ref="H41:H42"/>
    <mergeCell ref="T41:T42"/>
    <mergeCell ref="U41:U42"/>
    <mergeCell ref="A37:A40"/>
    <mergeCell ref="B37:B40"/>
    <mergeCell ref="E37:E40"/>
    <mergeCell ref="F37:F40"/>
    <mergeCell ref="G37:G40"/>
    <mergeCell ref="H37:H40"/>
    <mergeCell ref="T32:T33"/>
    <mergeCell ref="U32:U33"/>
    <mergeCell ref="A34:A36"/>
    <mergeCell ref="B34:B36"/>
    <mergeCell ref="E34:E36"/>
    <mergeCell ref="F34:F36"/>
    <mergeCell ref="G34:G36"/>
    <mergeCell ref="H34:H36"/>
    <mergeCell ref="T34:T36"/>
    <mergeCell ref="U34:U36"/>
    <mergeCell ref="A32:A33"/>
    <mergeCell ref="B32:B33"/>
    <mergeCell ref="E32:E33"/>
    <mergeCell ref="F32:F33"/>
    <mergeCell ref="G32:G33"/>
    <mergeCell ref="H32:H33"/>
    <mergeCell ref="T27:T28"/>
    <mergeCell ref="U27:U28"/>
    <mergeCell ref="A29:A30"/>
    <mergeCell ref="B29:B30"/>
    <mergeCell ref="E29:E30"/>
    <mergeCell ref="F29:F30"/>
    <mergeCell ref="G29:G30"/>
    <mergeCell ref="H29:H30"/>
    <mergeCell ref="T29:T30"/>
    <mergeCell ref="U29:U30"/>
    <mergeCell ref="A27:A28"/>
    <mergeCell ref="B27:B28"/>
    <mergeCell ref="E27:E28"/>
    <mergeCell ref="F27:F28"/>
    <mergeCell ref="G27:G28"/>
    <mergeCell ref="H27:H28"/>
    <mergeCell ref="T21:T23"/>
    <mergeCell ref="U21:U23"/>
    <mergeCell ref="A24:A26"/>
    <mergeCell ref="B24:B26"/>
    <mergeCell ref="E24:E26"/>
    <mergeCell ref="F24:F26"/>
    <mergeCell ref="G24:G26"/>
    <mergeCell ref="H24:H26"/>
    <mergeCell ref="T24:T26"/>
    <mergeCell ref="U24:U26"/>
    <mergeCell ref="A21:A23"/>
    <mergeCell ref="B21:B23"/>
    <mergeCell ref="E21:E23"/>
    <mergeCell ref="F21:F23"/>
    <mergeCell ref="G21:G23"/>
    <mergeCell ref="H21:H23"/>
    <mergeCell ref="T13:T14"/>
    <mergeCell ref="U13:U14"/>
    <mergeCell ref="A15:A20"/>
    <mergeCell ref="B15:B20"/>
    <mergeCell ref="E15:E20"/>
    <mergeCell ref="F15:F20"/>
    <mergeCell ref="G15:G20"/>
    <mergeCell ref="H15:H20"/>
    <mergeCell ref="T15:T20"/>
    <mergeCell ref="U15:U20"/>
    <mergeCell ref="A13:A14"/>
    <mergeCell ref="B13:B14"/>
    <mergeCell ref="E13:E14"/>
    <mergeCell ref="F13:F14"/>
    <mergeCell ref="G13:G14"/>
    <mergeCell ref="H13:H14"/>
    <mergeCell ref="T6:T8"/>
    <mergeCell ref="U6:U8"/>
    <mergeCell ref="A10:A12"/>
    <mergeCell ref="B10:B12"/>
    <mergeCell ref="E10:E12"/>
    <mergeCell ref="F10:F12"/>
    <mergeCell ref="G10:G12"/>
    <mergeCell ref="H10:H12"/>
    <mergeCell ref="T10:T12"/>
    <mergeCell ref="U10:U12"/>
    <mergeCell ref="A6:A8"/>
    <mergeCell ref="B6:B8"/>
    <mergeCell ref="E6:E8"/>
    <mergeCell ref="F6:F8"/>
    <mergeCell ref="G6:G8"/>
    <mergeCell ref="H6:H8"/>
  </mergeCells>
  <phoneticPr fontId="3" type="noConversion"/>
  <printOptions horizontalCentered="1"/>
  <pageMargins left="0.19685039370078741" right="0.19685039370078741" top="0.39370078740157483" bottom="0.39370078740157483" header="0" footer="0.19685039370078741"/>
  <pageSetup paperSize="9" scale="95" orientation="portrait" horizontalDpi="300" verticalDpi="300" r:id="rId1"/>
  <headerFooter>
    <oddFooter>&amp;C&amp;"新細明體-ExtB,標準"&amp;10第 &amp;P 頁，共 &amp;N 頁</oddFooter>
  </headerFooter>
  <rowBreaks count="1" manualBreakCount="1"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105寒假_核</vt:lpstr>
      <vt:lpstr>'105寒假_核'!Print_Area</vt:lpstr>
      <vt:lpstr>'105寒假_核'!Print_Titles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2016-01-19T03:59:45Z</cp:lastPrinted>
  <dcterms:created xsi:type="dcterms:W3CDTF">2016-01-19T01:18:06Z</dcterms:created>
  <dcterms:modified xsi:type="dcterms:W3CDTF">2016-01-19T04:18:44Z</dcterms:modified>
</cp:coreProperties>
</file>