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075" windowHeight="7155"/>
  </bookViews>
  <sheets>
    <sheet name="105暑假_核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'105暑假_核'!$A$2:$U$404</definedName>
    <definedName name="_xlnm.Print_Area" localSheetId="0">'105暑假_核'!$A$1:$U$404</definedName>
    <definedName name="_xlnm.Print_Titles" localSheetId="0">'105暑假_核'!$1:$2</definedName>
    <definedName name="主管加給">[1]級數表!$O$5:$O$12</definedName>
    <definedName name="地域加給">[2]級數表!$R$2:$R$8</definedName>
    <definedName name="官等">OFFSET([3]消防俸表!$A$3,,,COUNTA([3]消防俸表!$A$3:$A$13),)</definedName>
    <definedName name="俸級">OFFSET([4]俸級表!$A$1,MATCH([4]俸額表!$O$56,職等,0)-1,1,,COUNTA(OFFSET([4]俸級表!$A$1,MATCH([4]俸額表!$O$56,職等,0)-1,,,256))-1)</definedName>
    <definedName name="消防俸級">OFFSET([3]消防俸表!$A$3,MATCH([3]警消人員簡表!$M1,官等,0)-1,1,,COUNTA(OFFSET([3]消防俸表!$A$3,MATCH([3]警消人員簡表!$M1,官等,0)-1,,,256))-1)</definedName>
    <definedName name="特教費">[2]級數表!$AN$4:$AN$5</definedName>
    <definedName name="專業加給">[1]級數表!$P$4:$P$17</definedName>
    <definedName name="教育俸表">#N/A</definedName>
    <definedName name="減免">[2]級數表!$AF$2:$AF$6</definedName>
    <definedName name="導師費">[2]級數表!$AM$4:$AM$5</definedName>
    <definedName name="薪級">OFFSET([3]教育俸表!$A$1,MATCH([3]教育人員簡表!$J$48,薪等,0)-1,1,,COUNTA(OFFSET([3]教育俸表!$A$1,MATCH([3]教育人員簡表!$J$48,薪等,0)-1,,,256))-1)</definedName>
    <definedName name="薪等">OFFSET([3]教育俸表!$A$1,,,COUNTA([3]教育俸表!$A$1:$A$4),)</definedName>
    <definedName name="職務">[2]級數表!$AK$2:$AK$8</definedName>
    <definedName name="職等">OFFSET([4]俸級表!$A$1,,,COUNTA([4]俸級表!$A1048525:$A1048535),)</definedName>
  </definedNames>
  <calcPr calcId="125725"/>
</workbook>
</file>

<file path=xl/calcChain.xml><?xml version="1.0" encoding="utf-8"?>
<calcChain xmlns="http://schemas.openxmlformats.org/spreadsheetml/2006/main">
  <c r="P404" i="1"/>
  <c r="S404" s="1"/>
  <c r="T404" s="1"/>
  <c r="G404"/>
  <c r="P403"/>
  <c r="S403" s="1"/>
  <c r="P402"/>
  <c r="S402" s="1"/>
  <c r="G402"/>
  <c r="P401"/>
  <c r="S401" s="1"/>
  <c r="P400"/>
  <c r="S400" s="1"/>
  <c r="S399"/>
  <c r="P399"/>
  <c r="P398"/>
  <c r="S398" s="1"/>
  <c r="P397"/>
  <c r="S397" s="1"/>
  <c r="G397"/>
  <c r="P396"/>
  <c r="S396" s="1"/>
  <c r="P395"/>
  <c r="S395" s="1"/>
  <c r="P394"/>
  <c r="S394" s="1"/>
  <c r="G394"/>
  <c r="S393"/>
  <c r="P393"/>
  <c r="P392"/>
  <c r="S392" s="1"/>
  <c r="S391"/>
  <c r="P391"/>
  <c r="P390"/>
  <c r="S390" s="1"/>
  <c r="G390"/>
  <c r="P389"/>
  <c r="S389" s="1"/>
  <c r="P388"/>
  <c r="S388" s="1"/>
  <c r="G388"/>
  <c r="S387"/>
  <c r="T387" s="1"/>
  <c r="P387"/>
  <c r="G387"/>
  <c r="P386"/>
  <c r="S386" s="1"/>
  <c r="S385"/>
  <c r="P385"/>
  <c r="G385"/>
  <c r="P384"/>
  <c r="S384" s="1"/>
  <c r="P383"/>
  <c r="S383" s="1"/>
  <c r="P382"/>
  <c r="S382" s="1"/>
  <c r="G382"/>
  <c r="P381"/>
  <c r="S381" s="1"/>
  <c r="P380"/>
  <c r="S380" s="1"/>
  <c r="S379"/>
  <c r="T379" s="1"/>
  <c r="P379"/>
  <c r="G379"/>
  <c r="P378"/>
  <c r="S378" s="1"/>
  <c r="P377"/>
  <c r="S377" s="1"/>
  <c r="P376"/>
  <c r="S376" s="1"/>
  <c r="P375"/>
  <c r="S375" s="1"/>
  <c r="P374"/>
  <c r="S374" s="1"/>
  <c r="P373"/>
  <c r="S373" s="1"/>
  <c r="S372"/>
  <c r="P372"/>
  <c r="G372"/>
  <c r="S371"/>
  <c r="T371" s="1"/>
  <c r="P371"/>
  <c r="G371"/>
  <c r="P370"/>
  <c r="S370" s="1"/>
  <c r="P369"/>
  <c r="S369" s="1"/>
  <c r="S368"/>
  <c r="P368"/>
  <c r="G368"/>
  <c r="S367"/>
  <c r="T367" s="1"/>
  <c r="P367"/>
  <c r="G367"/>
  <c r="P366"/>
  <c r="S366" s="1"/>
  <c r="T366" s="1"/>
  <c r="G366"/>
  <c r="P365"/>
  <c r="S365" s="1"/>
  <c r="P364"/>
  <c r="S364" s="1"/>
  <c r="P363"/>
  <c r="P362"/>
  <c r="S362" s="1"/>
  <c r="T362" s="1"/>
  <c r="G362"/>
  <c r="P361"/>
  <c r="S361" s="1"/>
  <c r="G361"/>
  <c r="S360"/>
  <c r="P360"/>
  <c r="G360"/>
  <c r="P359"/>
  <c r="S359" s="1"/>
  <c r="P358"/>
  <c r="S358" s="1"/>
  <c r="P357"/>
  <c r="S357" s="1"/>
  <c r="P356"/>
  <c r="S356" s="1"/>
  <c r="P355"/>
  <c r="S355" s="1"/>
  <c r="S354"/>
  <c r="P354"/>
  <c r="G354"/>
  <c r="P353"/>
  <c r="S353" s="1"/>
  <c r="P352"/>
  <c r="S352" s="1"/>
  <c r="P351"/>
  <c r="S351" s="1"/>
  <c r="S350"/>
  <c r="T350" s="1"/>
  <c r="P350"/>
  <c r="G350"/>
  <c r="P349"/>
  <c r="S349" s="1"/>
  <c r="P348"/>
  <c r="S348" s="1"/>
  <c r="P347"/>
  <c r="S347" s="1"/>
  <c r="S346"/>
  <c r="P346"/>
  <c r="G346"/>
  <c r="P345"/>
  <c r="S345" s="1"/>
  <c r="S344"/>
  <c r="P344"/>
  <c r="G344"/>
  <c r="P343"/>
  <c r="S343" s="1"/>
  <c r="T343" s="1"/>
  <c r="G343"/>
  <c r="P342"/>
  <c r="S342" s="1"/>
  <c r="P341"/>
  <c r="S341" s="1"/>
  <c r="P340"/>
  <c r="S340" s="1"/>
  <c r="P339"/>
  <c r="S339" s="1"/>
  <c r="S338"/>
  <c r="T338" s="1"/>
  <c r="P338"/>
  <c r="G338"/>
  <c r="P337"/>
  <c r="S337" s="1"/>
  <c r="T337" s="1"/>
  <c r="G337"/>
  <c r="P336"/>
  <c r="S336" s="1"/>
  <c r="P335"/>
  <c r="S335" s="1"/>
  <c r="T335" s="1"/>
  <c r="G335"/>
  <c r="P334"/>
  <c r="S334" s="1"/>
  <c r="P333"/>
  <c r="S333" s="1"/>
  <c r="P332"/>
  <c r="S332" s="1"/>
  <c r="P331"/>
  <c r="S331" s="1"/>
  <c r="P330"/>
  <c r="S330" s="1"/>
  <c r="P329"/>
  <c r="S329" s="1"/>
  <c r="G329"/>
  <c r="P328"/>
  <c r="S328" s="1"/>
  <c r="P327"/>
  <c r="S327" s="1"/>
  <c r="P326"/>
  <c r="S326" s="1"/>
  <c r="P325"/>
  <c r="S325" s="1"/>
  <c r="G325"/>
  <c r="P324"/>
  <c r="S324" s="1"/>
  <c r="P323"/>
  <c r="S323" s="1"/>
  <c r="P322"/>
  <c r="S322" s="1"/>
  <c r="P321"/>
  <c r="S321" s="1"/>
  <c r="G321"/>
  <c r="P320"/>
  <c r="S320" s="1"/>
  <c r="P319"/>
  <c r="S319" s="1"/>
  <c r="P318"/>
  <c r="S318" s="1"/>
  <c r="P317"/>
  <c r="S317" s="1"/>
  <c r="P316"/>
  <c r="S316" s="1"/>
  <c r="P315"/>
  <c r="S315" s="1"/>
  <c r="G315"/>
  <c r="P314"/>
  <c r="S314" s="1"/>
  <c r="P313"/>
  <c r="S313" s="1"/>
  <c r="P312"/>
  <c r="S312" s="1"/>
  <c r="S311"/>
  <c r="P311"/>
  <c r="G311"/>
  <c r="P310"/>
  <c r="S310" s="1"/>
  <c r="T310" s="1"/>
  <c r="G310"/>
  <c r="P309"/>
  <c r="S309" s="1"/>
  <c r="T309" s="1"/>
  <c r="G309"/>
  <c r="P308"/>
  <c r="S308" s="1"/>
  <c r="P307"/>
  <c r="S307" s="1"/>
  <c r="P306"/>
  <c r="S306" s="1"/>
  <c r="P305"/>
  <c r="S305" s="1"/>
  <c r="S304"/>
  <c r="P304"/>
  <c r="G304"/>
  <c r="P303"/>
  <c r="S303" s="1"/>
  <c r="P302"/>
  <c r="S302" s="1"/>
  <c r="P301"/>
  <c r="S301" s="1"/>
  <c r="P300"/>
  <c r="S300" s="1"/>
  <c r="T300" s="1"/>
  <c r="G300"/>
  <c r="P299"/>
  <c r="S299" s="1"/>
  <c r="P298"/>
  <c r="S298" s="1"/>
  <c r="P297"/>
  <c r="S297" s="1"/>
  <c r="P296"/>
  <c r="S296" s="1"/>
  <c r="P295"/>
  <c r="S295" s="1"/>
  <c r="G295"/>
  <c r="P294"/>
  <c r="S294" s="1"/>
  <c r="P293"/>
  <c r="S293" s="1"/>
  <c r="P292"/>
  <c r="S292" s="1"/>
  <c r="S291"/>
  <c r="P291"/>
  <c r="G291"/>
  <c r="P290"/>
  <c r="S290" s="1"/>
  <c r="P289"/>
  <c r="S289" s="1"/>
  <c r="P288"/>
  <c r="S288" s="1"/>
  <c r="P287"/>
  <c r="S287" s="1"/>
  <c r="P286"/>
  <c r="S286" s="1"/>
  <c r="P285"/>
  <c r="S285" s="1"/>
  <c r="P284"/>
  <c r="S284" s="1"/>
  <c r="P283"/>
  <c r="S283" s="1"/>
  <c r="G283"/>
  <c r="P282"/>
  <c r="S282" s="1"/>
  <c r="P281"/>
  <c r="S281" s="1"/>
  <c r="P280"/>
  <c r="S280" s="1"/>
  <c r="S279"/>
  <c r="P279"/>
  <c r="G279"/>
  <c r="P278"/>
  <c r="S278" s="1"/>
  <c r="P277"/>
  <c r="S277" s="1"/>
  <c r="P276"/>
  <c r="S276" s="1"/>
  <c r="P275"/>
  <c r="S275" s="1"/>
  <c r="P274"/>
  <c r="S274" s="1"/>
  <c r="T274" s="1"/>
  <c r="G274"/>
  <c r="P273"/>
  <c r="S273" s="1"/>
  <c r="P272"/>
  <c r="S272" s="1"/>
  <c r="P271"/>
  <c r="S271" s="1"/>
  <c r="P270"/>
  <c r="S270" s="1"/>
  <c r="P269"/>
  <c r="S269" s="1"/>
  <c r="G269"/>
  <c r="P268"/>
  <c r="S268" s="1"/>
  <c r="P267"/>
  <c r="S267" s="1"/>
  <c r="T267" s="1"/>
  <c r="G267"/>
  <c r="P266"/>
  <c r="S266" s="1"/>
  <c r="P265"/>
  <c r="S265" s="1"/>
  <c r="P264"/>
  <c r="S264" s="1"/>
  <c r="P263"/>
  <c r="S263" s="1"/>
  <c r="P262"/>
  <c r="S262" s="1"/>
  <c r="P261"/>
  <c r="S261" s="1"/>
  <c r="P260"/>
  <c r="S260" s="1"/>
  <c r="T260" s="1"/>
  <c r="G260"/>
  <c r="P259"/>
  <c r="S259" s="1"/>
  <c r="P258"/>
  <c r="S258" s="1"/>
  <c r="P257"/>
  <c r="S257" s="1"/>
  <c r="S256"/>
  <c r="P256"/>
  <c r="G256"/>
  <c r="P255"/>
  <c r="S255" s="1"/>
  <c r="G255"/>
  <c r="P254"/>
  <c r="S254" s="1"/>
  <c r="P253"/>
  <c r="S253" s="1"/>
  <c r="P252"/>
  <c r="S252" s="1"/>
  <c r="P251"/>
  <c r="S251" s="1"/>
  <c r="P250"/>
  <c r="S250" s="1"/>
  <c r="P249"/>
  <c r="S249" s="1"/>
  <c r="P248"/>
  <c r="S248" s="1"/>
  <c r="P247"/>
  <c r="S247" s="1"/>
  <c r="G247"/>
  <c r="S246"/>
  <c r="T246" s="1"/>
  <c r="P246"/>
  <c r="G246"/>
  <c r="S245"/>
  <c r="T245" s="1"/>
  <c r="P245"/>
  <c r="G245"/>
  <c r="P244"/>
  <c r="S244" s="1"/>
  <c r="P243"/>
  <c r="S243" s="1"/>
  <c r="S242"/>
  <c r="P242"/>
  <c r="G242"/>
  <c r="P241"/>
  <c r="S241" s="1"/>
  <c r="P240"/>
  <c r="S240" s="1"/>
  <c r="P239"/>
  <c r="S239" s="1"/>
  <c r="G239"/>
  <c r="P238"/>
  <c r="S238" s="1"/>
  <c r="P237"/>
  <c r="S237" s="1"/>
  <c r="G237"/>
  <c r="P236"/>
  <c r="S236" s="1"/>
  <c r="P235"/>
  <c r="S235" s="1"/>
  <c r="G235"/>
  <c r="T234"/>
  <c r="G234"/>
  <c r="P233"/>
  <c r="S233" s="1"/>
  <c r="P232"/>
  <c r="S232" s="1"/>
  <c r="S231"/>
  <c r="P231"/>
  <c r="G231"/>
  <c r="P230"/>
  <c r="S230" s="1"/>
  <c r="P229"/>
  <c r="S229" s="1"/>
  <c r="P228"/>
  <c r="S228" s="1"/>
  <c r="P227"/>
  <c r="S227" s="1"/>
  <c r="S226"/>
  <c r="P226"/>
  <c r="G226"/>
  <c r="P225"/>
  <c r="S225" s="1"/>
  <c r="P224"/>
  <c r="S224" s="1"/>
  <c r="P223"/>
  <c r="S223" s="1"/>
  <c r="P222"/>
  <c r="S222" s="1"/>
  <c r="P221"/>
  <c r="S221" s="1"/>
  <c r="T221" s="1"/>
  <c r="G221"/>
  <c r="P220"/>
  <c r="S220" s="1"/>
  <c r="P219"/>
  <c r="S219" s="1"/>
  <c r="T219" s="1"/>
  <c r="G219"/>
  <c r="P218"/>
  <c r="S218" s="1"/>
  <c r="P217"/>
  <c r="S217" s="1"/>
  <c r="S216"/>
  <c r="P216"/>
  <c r="G216"/>
  <c r="P215"/>
  <c r="S215" s="1"/>
  <c r="P214"/>
  <c r="S214" s="1"/>
  <c r="P213"/>
  <c r="S213" s="1"/>
  <c r="P212"/>
  <c r="S212" s="1"/>
  <c r="P211"/>
  <c r="S211" s="1"/>
  <c r="T211" s="1"/>
  <c r="G211"/>
  <c r="P210"/>
  <c r="S210" s="1"/>
  <c r="P209"/>
  <c r="S209" s="1"/>
  <c r="S208"/>
  <c r="P208"/>
  <c r="G208"/>
  <c r="P207"/>
  <c r="S207" s="1"/>
  <c r="P206"/>
  <c r="S206" s="1"/>
  <c r="P205"/>
  <c r="S205" s="1"/>
  <c r="P204"/>
  <c r="S204" s="1"/>
  <c r="P203"/>
  <c r="S203" s="1"/>
  <c r="P202"/>
  <c r="S202" s="1"/>
  <c r="S201"/>
  <c r="P201"/>
  <c r="G201"/>
  <c r="P200"/>
  <c r="S200" s="1"/>
  <c r="P199"/>
  <c r="S199" s="1"/>
  <c r="P198"/>
  <c r="S198" s="1"/>
  <c r="G198"/>
  <c r="P197"/>
  <c r="S197" s="1"/>
  <c r="P196"/>
  <c r="S196" s="1"/>
  <c r="P195"/>
  <c r="S195" s="1"/>
  <c r="S194"/>
  <c r="P194"/>
  <c r="G194"/>
  <c r="P193"/>
  <c r="S193" s="1"/>
  <c r="T193" s="1"/>
  <c r="G193"/>
  <c r="P192"/>
  <c r="S192" s="1"/>
  <c r="P191"/>
  <c r="S191" s="1"/>
  <c r="S190"/>
  <c r="P190"/>
  <c r="G190"/>
  <c r="P189"/>
  <c r="S189" s="1"/>
  <c r="S188"/>
  <c r="P188"/>
  <c r="G188"/>
  <c r="P187"/>
  <c r="S187" s="1"/>
  <c r="P186"/>
  <c r="S186" s="1"/>
  <c r="P185"/>
  <c r="S185" s="1"/>
  <c r="P184"/>
  <c r="S184" s="1"/>
  <c r="G184"/>
  <c r="P183"/>
  <c r="S183" s="1"/>
  <c r="P182"/>
  <c r="S182" s="1"/>
  <c r="G182"/>
  <c r="P181"/>
  <c r="S181" s="1"/>
  <c r="P180"/>
  <c r="S180" s="1"/>
  <c r="P179"/>
  <c r="S179" s="1"/>
  <c r="P178"/>
  <c r="S178" s="1"/>
  <c r="S177"/>
  <c r="P177"/>
  <c r="G177"/>
  <c r="S176"/>
  <c r="T176" s="1"/>
  <c r="P176"/>
  <c r="G176"/>
  <c r="P175"/>
  <c r="S175" s="1"/>
  <c r="S174"/>
  <c r="P174"/>
  <c r="G174"/>
  <c r="P173"/>
  <c r="S173" s="1"/>
  <c r="P172"/>
  <c r="S172" s="1"/>
  <c r="P171"/>
  <c r="S171" s="1"/>
  <c r="P170"/>
  <c r="S170" s="1"/>
  <c r="P169"/>
  <c r="S169" s="1"/>
  <c r="T169" s="1"/>
  <c r="G169"/>
  <c r="P168"/>
  <c r="S168" s="1"/>
  <c r="T168" s="1"/>
  <c r="G168"/>
  <c r="S167"/>
  <c r="T167" s="1"/>
  <c r="P167"/>
  <c r="G167"/>
  <c r="P166"/>
  <c r="S166" s="1"/>
  <c r="P165"/>
  <c r="S165" s="1"/>
  <c r="P164"/>
  <c r="S164" s="1"/>
  <c r="G164"/>
  <c r="P163"/>
  <c r="S163" s="1"/>
  <c r="P162"/>
  <c r="S162" s="1"/>
  <c r="G162"/>
  <c r="P161"/>
  <c r="S161" s="1"/>
  <c r="P160"/>
  <c r="S160" s="1"/>
  <c r="G160"/>
  <c r="P159"/>
  <c r="S159" s="1"/>
  <c r="P158"/>
  <c r="S158" s="1"/>
  <c r="G158"/>
  <c r="S157"/>
  <c r="T157" s="1"/>
  <c r="P157"/>
  <c r="G157"/>
  <c r="S156"/>
  <c r="T156" s="1"/>
  <c r="P156"/>
  <c r="G156"/>
  <c r="P155"/>
  <c r="S155" s="1"/>
  <c r="P154"/>
  <c r="S154" s="1"/>
  <c r="P153"/>
  <c r="S153" s="1"/>
  <c r="P152"/>
  <c r="S152" s="1"/>
  <c r="P151"/>
  <c r="S151" s="1"/>
  <c r="P150"/>
  <c r="S150" s="1"/>
  <c r="P149"/>
  <c r="S149" s="1"/>
  <c r="P148"/>
  <c r="S148" s="1"/>
  <c r="P147"/>
  <c r="S147" s="1"/>
  <c r="P146"/>
  <c r="S146" s="1"/>
  <c r="S145"/>
  <c r="P145"/>
  <c r="G145"/>
  <c r="P144"/>
  <c r="S144" s="1"/>
  <c r="S143"/>
  <c r="P143"/>
  <c r="G143"/>
  <c r="P142"/>
  <c r="S142" s="1"/>
  <c r="S141"/>
  <c r="P141"/>
  <c r="G141"/>
  <c r="P140"/>
  <c r="S140" s="1"/>
  <c r="S139"/>
  <c r="P139"/>
  <c r="G139"/>
  <c r="P138"/>
  <c r="S138" s="1"/>
  <c r="S137"/>
  <c r="P137"/>
  <c r="G137"/>
  <c r="P136"/>
  <c r="S136" s="1"/>
  <c r="S135"/>
  <c r="P135"/>
  <c r="G135"/>
  <c r="P134"/>
  <c r="S134" s="1"/>
  <c r="S133"/>
  <c r="P133"/>
  <c r="G133"/>
  <c r="P132"/>
  <c r="S132" s="1"/>
  <c r="P131"/>
  <c r="S131" s="1"/>
  <c r="P130"/>
  <c r="S130" s="1"/>
  <c r="P129"/>
  <c r="S129" s="1"/>
  <c r="P128"/>
  <c r="S128" s="1"/>
  <c r="S127"/>
  <c r="P127"/>
  <c r="G127"/>
  <c r="P126"/>
  <c r="S126" s="1"/>
  <c r="S125"/>
  <c r="P125"/>
  <c r="G125"/>
  <c r="P124"/>
  <c r="S124" s="1"/>
  <c r="P123"/>
  <c r="S123" s="1"/>
  <c r="P122"/>
  <c r="S122" s="1"/>
  <c r="P121"/>
  <c r="S121" s="1"/>
  <c r="G121"/>
  <c r="P120"/>
  <c r="S120" s="1"/>
  <c r="P119"/>
  <c r="S119" s="1"/>
  <c r="P118"/>
  <c r="S118" s="1"/>
  <c r="P117"/>
  <c r="S117" s="1"/>
  <c r="P116"/>
  <c r="S116" s="1"/>
  <c r="G116"/>
  <c r="P115"/>
  <c r="S115" s="1"/>
  <c r="P114"/>
  <c r="S114" s="1"/>
  <c r="G114"/>
  <c r="P113"/>
  <c r="S113" s="1"/>
  <c r="P112"/>
  <c r="S112" s="1"/>
  <c r="G112"/>
  <c r="P111"/>
  <c r="S111" s="1"/>
  <c r="P110"/>
  <c r="S110" s="1"/>
  <c r="G110"/>
  <c r="P109"/>
  <c r="S109" s="1"/>
  <c r="P108"/>
  <c r="S108" s="1"/>
  <c r="P107"/>
  <c r="S107" s="1"/>
  <c r="S106"/>
  <c r="P106"/>
  <c r="G106"/>
  <c r="P105"/>
  <c r="S105" s="1"/>
  <c r="S104"/>
  <c r="T104" s="1"/>
  <c r="P104"/>
  <c r="G104"/>
  <c r="P103"/>
  <c r="S103" s="1"/>
  <c r="S102"/>
  <c r="T102" s="1"/>
  <c r="P102"/>
  <c r="G102"/>
  <c r="P101"/>
  <c r="S101" s="1"/>
  <c r="P100"/>
  <c r="S100" s="1"/>
  <c r="P99"/>
  <c r="S99" s="1"/>
  <c r="P98"/>
  <c r="S98" s="1"/>
  <c r="G98"/>
  <c r="P97"/>
  <c r="S97" s="1"/>
  <c r="P96"/>
  <c r="S96" s="1"/>
  <c r="G96"/>
  <c r="P95"/>
  <c r="S95" s="1"/>
  <c r="P94"/>
  <c r="S94" s="1"/>
  <c r="G94"/>
  <c r="P93"/>
  <c r="S93" s="1"/>
  <c r="P92"/>
  <c r="S92" s="1"/>
  <c r="G92"/>
  <c r="P91"/>
  <c r="S91" s="1"/>
  <c r="P90"/>
  <c r="S90" s="1"/>
  <c r="G90"/>
  <c r="P89"/>
  <c r="S89" s="1"/>
  <c r="P88"/>
  <c r="S88" s="1"/>
  <c r="G88"/>
  <c r="P87"/>
  <c r="S87" s="1"/>
  <c r="P86"/>
  <c r="S86" s="1"/>
  <c r="P85"/>
  <c r="S85" s="1"/>
  <c r="S84"/>
  <c r="P84"/>
  <c r="G84"/>
  <c r="P83"/>
  <c r="S83" s="1"/>
  <c r="S82"/>
  <c r="T82" s="1"/>
  <c r="P82"/>
  <c r="G82"/>
  <c r="P81"/>
  <c r="S81" s="1"/>
  <c r="P80"/>
  <c r="S80" s="1"/>
  <c r="P79"/>
  <c r="S79" s="1"/>
  <c r="P78"/>
  <c r="S78" s="1"/>
  <c r="P77"/>
  <c r="S77" s="1"/>
  <c r="P76"/>
  <c r="S76" s="1"/>
  <c r="P75"/>
  <c r="S75" s="1"/>
  <c r="T75" s="1"/>
  <c r="G75"/>
  <c r="P74"/>
  <c r="S74" s="1"/>
  <c r="P73"/>
  <c r="S73" s="1"/>
  <c r="T73" s="1"/>
  <c r="G73"/>
  <c r="P72"/>
  <c r="S72" s="1"/>
  <c r="P71"/>
  <c r="S71" s="1"/>
  <c r="P70"/>
  <c r="S70" s="1"/>
  <c r="P69"/>
  <c r="S69" s="1"/>
  <c r="G69"/>
  <c r="P68"/>
  <c r="S68" s="1"/>
  <c r="P67"/>
  <c r="S67" s="1"/>
  <c r="P66"/>
  <c r="S66" s="1"/>
  <c r="P65"/>
  <c r="S65" s="1"/>
  <c r="P64"/>
  <c r="S64" s="1"/>
  <c r="P63"/>
  <c r="S63" s="1"/>
  <c r="S62"/>
  <c r="P62"/>
  <c r="G62"/>
  <c r="P61"/>
  <c r="S61" s="1"/>
  <c r="P60"/>
  <c r="S60" s="1"/>
  <c r="P59"/>
  <c r="S59" s="1"/>
  <c r="P58"/>
  <c r="S58" s="1"/>
  <c r="P57"/>
  <c r="S57" s="1"/>
  <c r="P56"/>
  <c r="S56" s="1"/>
  <c r="P55"/>
  <c r="S55" s="1"/>
  <c r="P54"/>
  <c r="S54" s="1"/>
  <c r="G54"/>
  <c r="P53"/>
  <c r="S53" s="1"/>
  <c r="P52"/>
  <c r="S52" s="1"/>
  <c r="P51"/>
  <c r="S51" s="1"/>
  <c r="S50"/>
  <c r="P50"/>
  <c r="G50"/>
  <c r="P49"/>
  <c r="S49" s="1"/>
  <c r="S48"/>
  <c r="P48"/>
  <c r="G48"/>
  <c r="P47"/>
  <c r="S47" s="1"/>
  <c r="S46"/>
  <c r="P46"/>
  <c r="G46"/>
  <c r="P45"/>
  <c r="S45" s="1"/>
  <c r="S44"/>
  <c r="P44"/>
  <c r="G44"/>
  <c r="P43"/>
  <c r="S43" s="1"/>
  <c r="S42"/>
  <c r="P42"/>
  <c r="G42"/>
  <c r="P41"/>
  <c r="S41" s="1"/>
  <c r="P40"/>
  <c r="S40" s="1"/>
  <c r="P39"/>
  <c r="S39" s="1"/>
  <c r="G39"/>
  <c r="S38"/>
  <c r="T38" s="1"/>
  <c r="P38"/>
  <c r="G38"/>
  <c r="P37"/>
  <c r="S37" s="1"/>
  <c r="P36"/>
  <c r="S36" s="1"/>
  <c r="P35"/>
  <c r="S35" s="1"/>
  <c r="G35"/>
  <c r="P34"/>
  <c r="S34" s="1"/>
  <c r="P33"/>
  <c r="S33" s="1"/>
  <c r="T33" s="1"/>
  <c r="G33"/>
  <c r="P32"/>
  <c r="S32" s="1"/>
  <c r="P31"/>
  <c r="S31" s="1"/>
  <c r="P30"/>
  <c r="S30" s="1"/>
  <c r="G30"/>
  <c r="P29"/>
  <c r="S29" s="1"/>
  <c r="P28"/>
  <c r="S28" s="1"/>
  <c r="P27"/>
  <c r="S27" s="1"/>
  <c r="G27"/>
  <c r="P26"/>
  <c r="S26" s="1"/>
  <c r="P25"/>
  <c r="S25" s="1"/>
  <c r="P24"/>
  <c r="S24" s="1"/>
  <c r="P23"/>
  <c r="S23" s="1"/>
  <c r="P22"/>
  <c r="S22" s="1"/>
  <c r="P21"/>
  <c r="S21" s="1"/>
  <c r="S20"/>
  <c r="P20"/>
  <c r="G20"/>
  <c r="P19"/>
  <c r="S19" s="1"/>
  <c r="P18"/>
  <c r="S18" s="1"/>
  <c r="P17"/>
  <c r="S17" s="1"/>
  <c r="P16"/>
  <c r="S16" s="1"/>
  <c r="G16"/>
  <c r="P15"/>
  <c r="S15" s="1"/>
  <c r="P14"/>
  <c r="S14" s="1"/>
  <c r="P13"/>
  <c r="S13" s="1"/>
  <c r="T13" s="1"/>
  <c r="G13"/>
  <c r="P12"/>
  <c r="S12" s="1"/>
  <c r="P11"/>
  <c r="S11" s="1"/>
  <c r="S10"/>
  <c r="P10"/>
  <c r="G10"/>
  <c r="P9"/>
  <c r="S9" s="1"/>
  <c r="P8"/>
  <c r="S8" s="1"/>
  <c r="P7"/>
  <c r="S7" s="1"/>
  <c r="P6"/>
  <c r="S6" s="1"/>
  <c r="G6"/>
  <c r="R5"/>
  <c r="Q5"/>
  <c r="O5"/>
  <c r="N5"/>
  <c r="M5"/>
  <c r="L5"/>
  <c r="J5"/>
  <c r="E5"/>
  <c r="R4"/>
  <c r="Q4"/>
  <c r="O4"/>
  <c r="N4"/>
  <c r="M4"/>
  <c r="L4"/>
  <c r="J4"/>
  <c r="E4"/>
  <c r="R3"/>
  <c r="Q3"/>
  <c r="P3"/>
  <c r="O3"/>
  <c r="N3"/>
  <c r="M3"/>
  <c r="L3"/>
  <c r="J3"/>
  <c r="E3"/>
  <c r="T394" l="1"/>
  <c r="T253"/>
  <c r="P4"/>
  <c r="T125"/>
  <c r="T127"/>
  <c r="T133"/>
  <c r="T135"/>
  <c r="T137"/>
  <c r="T139"/>
  <c r="T141"/>
  <c r="T143"/>
  <c r="T360"/>
  <c r="T27"/>
  <c r="T69"/>
  <c r="T121"/>
  <c r="T10"/>
  <c r="T20"/>
  <c r="T42"/>
  <c r="T44"/>
  <c r="T46"/>
  <c r="T48"/>
  <c r="T50"/>
  <c r="T62"/>
  <c r="T84"/>
  <c r="T106"/>
  <c r="T174"/>
  <c r="T188"/>
  <c r="T190"/>
  <c r="T194"/>
  <c r="T208"/>
  <c r="T216"/>
  <c r="T226"/>
  <c r="T279"/>
  <c r="T291"/>
  <c r="T311"/>
  <c r="T325"/>
  <c r="T368"/>
  <c r="T372"/>
  <c r="T35"/>
  <c r="T39"/>
  <c r="T145"/>
  <c r="T177"/>
  <c r="T201"/>
  <c r="T231"/>
  <c r="T242"/>
  <c r="T256"/>
  <c r="T304"/>
  <c r="T344"/>
  <c r="T346"/>
  <c r="T354"/>
  <c r="T385"/>
  <c r="T6"/>
  <c r="T16"/>
  <c r="T30"/>
  <c r="T54"/>
  <c r="S4"/>
  <c r="T90"/>
  <c r="T92"/>
  <c r="T94"/>
  <c r="T96"/>
  <c r="T98"/>
  <c r="T110"/>
  <c r="T112"/>
  <c r="T114"/>
  <c r="T116"/>
  <c r="T158"/>
  <c r="T160"/>
  <c r="T162"/>
  <c r="T164"/>
  <c r="T182"/>
  <c r="T184"/>
  <c r="T198"/>
  <c r="T235"/>
  <c r="T237"/>
  <c r="T239"/>
  <c r="T247"/>
  <c r="T269"/>
  <c r="T283"/>
  <c r="T295"/>
  <c r="T315"/>
  <c r="T321"/>
  <c r="T329"/>
  <c r="T382"/>
  <c r="T388"/>
  <c r="T390"/>
  <c r="T397"/>
  <c r="T402"/>
  <c r="P5"/>
  <c r="S5"/>
  <c r="T88"/>
  <c r="S3"/>
  <c r="I4" l="1"/>
  <c r="T4"/>
  <c r="B4"/>
  <c r="B5"/>
  <c r="I3"/>
  <c r="T3"/>
  <c r="B3"/>
  <c r="T5"/>
  <c r="I5"/>
</calcChain>
</file>

<file path=xl/sharedStrings.xml><?xml version="1.0" encoding="utf-8"?>
<sst xmlns="http://schemas.openxmlformats.org/spreadsheetml/2006/main" count="1075" uniqueCount="352">
  <si>
    <t>CF5038</t>
    <phoneticPr fontId="3" type="noConversion"/>
  </si>
  <si>
    <t>序號</t>
  </si>
  <si>
    <t>會計代號</t>
    <phoneticPr fontId="3" type="noConversion"/>
  </si>
  <si>
    <t>教育部
學校代碼</t>
  </si>
  <si>
    <t>鄉鎮市</t>
  </si>
  <si>
    <t>學校名稱</t>
  </si>
  <si>
    <t>104.09.04班級含特藝</t>
    <phoneticPr fontId="3" type="noConversion"/>
  </si>
  <si>
    <t>H-M</t>
    <phoneticPr fontId="12" type="noConversion"/>
  </si>
  <si>
    <t>104.09.04學生含特藝</t>
    <phoneticPr fontId="3" type="noConversion"/>
  </si>
  <si>
    <t>項目</t>
    <phoneticPr fontId="3" type="noConversion"/>
  </si>
  <si>
    <t>活動項目</t>
    <phoneticPr fontId="3" type="noConversion"/>
  </si>
  <si>
    <t>活動申請期間</t>
    <phoneticPr fontId="3" type="noConversion"/>
  </si>
  <si>
    <t>低收</t>
    <phoneticPr fontId="3" type="noConversion"/>
  </si>
  <si>
    <t>中低收</t>
    <phoneticPr fontId="3" type="noConversion"/>
  </si>
  <si>
    <t>家庭突發因素</t>
    <phoneticPr fontId="3" type="noConversion"/>
  </si>
  <si>
    <t>導師認定</t>
    <phoneticPr fontId="3" type="noConversion"/>
  </si>
  <si>
    <t>人數</t>
    <phoneticPr fontId="3" type="noConversion"/>
  </si>
  <si>
    <t>單價</t>
    <phoneticPr fontId="3" type="noConversion"/>
  </si>
  <si>
    <t>申請
天數</t>
    <phoneticPr fontId="3" type="noConversion"/>
  </si>
  <si>
    <t>申請小計</t>
    <phoneticPr fontId="3" type="noConversion"/>
  </si>
  <si>
    <t>申請總額</t>
    <phoneticPr fontId="3" type="noConversion"/>
  </si>
  <si>
    <t>花蓮市</t>
  </si>
  <si>
    <t>美崙國中</t>
  </si>
  <si>
    <t>暑假課輔班</t>
  </si>
  <si>
    <t>105.07.04-105.07.22</t>
    <phoneticPr fontId="3" type="noConversion"/>
  </si>
  <si>
    <t>足球訓練營</t>
    <phoneticPr fontId="3" type="noConversion"/>
  </si>
  <si>
    <t>105.07.01-105.08.26</t>
    <phoneticPr fontId="3" type="noConversion"/>
  </si>
  <si>
    <t>網球訓練營</t>
    <phoneticPr fontId="3" type="noConversion"/>
  </si>
  <si>
    <t>3.未到校參加課輔或活動低收入戶學生補助</t>
  </si>
  <si>
    <t>105.07.01-105.08.28</t>
    <phoneticPr fontId="3" type="noConversion"/>
  </si>
  <si>
    <t>花崗國中</t>
  </si>
  <si>
    <t>暑假課輔班_7年級</t>
    <phoneticPr fontId="3" type="noConversion"/>
  </si>
  <si>
    <t>105.07.18-105.08.12</t>
    <phoneticPr fontId="3" type="noConversion"/>
  </si>
  <si>
    <t>暑假課輔班_8年級</t>
  </si>
  <si>
    <t>國風國中</t>
  </si>
  <si>
    <t>105.07.11-105.07.29</t>
    <phoneticPr fontId="3" type="noConversion"/>
  </si>
  <si>
    <t>自強國中</t>
  </si>
  <si>
    <t>105.07.04-105.07.29</t>
    <phoneticPr fontId="3" type="noConversion"/>
  </si>
  <si>
    <t>補救教學</t>
    <phoneticPr fontId="3" type="noConversion"/>
  </si>
  <si>
    <t>3.未到校參加課輔或活動低收入戶學生補助</t>
    <phoneticPr fontId="3" type="noConversion"/>
  </si>
  <si>
    <t>秀林鄉</t>
  </si>
  <si>
    <t>秀林國中</t>
  </si>
  <si>
    <t>105.07.04-105.08.05</t>
    <phoneticPr fontId="3" type="noConversion"/>
  </si>
  <si>
    <t>籃球訓練營</t>
    <phoneticPr fontId="3" type="noConversion"/>
  </si>
  <si>
    <t>射箭訓練營</t>
    <phoneticPr fontId="3" type="noConversion"/>
  </si>
  <si>
    <t>105.07.01-105.07.26</t>
    <phoneticPr fontId="3" type="noConversion"/>
  </si>
  <si>
    <t>新生訓練_有弱勢生</t>
    <phoneticPr fontId="3" type="noConversion"/>
  </si>
  <si>
    <t>105.08.22-105.08.28</t>
    <phoneticPr fontId="3" type="noConversion"/>
  </si>
  <si>
    <t>新城鄉</t>
  </si>
  <si>
    <t>新城國中</t>
  </si>
  <si>
    <t>跆拳隊訓練營</t>
    <phoneticPr fontId="3" type="noConversion"/>
  </si>
  <si>
    <t>105.07.04-105.08.26</t>
    <phoneticPr fontId="3" type="noConversion"/>
  </si>
  <si>
    <t>105.01.21-105.02.11</t>
    <phoneticPr fontId="3" type="noConversion"/>
  </si>
  <si>
    <t>吉安鄉</t>
  </si>
  <si>
    <t>宜昌國中</t>
  </si>
  <si>
    <t>105.02.01-105.02.05</t>
    <phoneticPr fontId="3" type="noConversion"/>
  </si>
  <si>
    <t>化仁國中</t>
  </si>
  <si>
    <t>吉安國中</t>
  </si>
  <si>
    <t>105.07.11-105.08.05</t>
    <phoneticPr fontId="3" type="noConversion"/>
  </si>
  <si>
    <t>105.07.01-105.07.08</t>
    <phoneticPr fontId="3" type="noConversion"/>
  </si>
  <si>
    <t>105.08.08-105.08.28</t>
    <phoneticPr fontId="3" type="noConversion"/>
  </si>
  <si>
    <t>壽豐鄉</t>
  </si>
  <si>
    <t>平和國中</t>
  </si>
  <si>
    <t>壽豐國中</t>
  </si>
  <si>
    <t>孔子行腳活動營</t>
    <phoneticPr fontId="3" type="noConversion"/>
  </si>
  <si>
    <t>105.07.11-105.07.14</t>
    <phoneticPr fontId="3" type="noConversion"/>
  </si>
  <si>
    <t>鳳林鎮</t>
  </si>
  <si>
    <t>鳳林國中</t>
  </si>
  <si>
    <t>萬榮鄉</t>
  </si>
  <si>
    <t>萬榮國中</t>
  </si>
  <si>
    <t>光復鄉</t>
  </si>
  <si>
    <t>光復國中</t>
  </si>
  <si>
    <t>105.07.11-105.07.22</t>
    <phoneticPr fontId="3" type="noConversion"/>
  </si>
  <si>
    <t>瑞穗鄉</t>
  </si>
  <si>
    <t>富源國中</t>
  </si>
  <si>
    <t>瑞穗國中</t>
  </si>
  <si>
    <t>棒球隊集訓</t>
    <phoneticPr fontId="3" type="noConversion"/>
  </si>
  <si>
    <t>田徑隊集訓</t>
    <phoneticPr fontId="3" type="noConversion"/>
  </si>
  <si>
    <t>玉里鎮</t>
  </si>
  <si>
    <t>三民國中</t>
  </si>
  <si>
    <t>105.07.11-105.07.12</t>
    <phoneticPr fontId="3" type="noConversion"/>
  </si>
  <si>
    <t>105.07.25-105.08.19</t>
    <phoneticPr fontId="3" type="noConversion"/>
  </si>
  <si>
    <t>棒球訓練營_1</t>
    <phoneticPr fontId="3" type="noConversion"/>
  </si>
  <si>
    <t>棒球訓練營_2</t>
  </si>
  <si>
    <t>棒球訓練營_3</t>
  </si>
  <si>
    <t>玉里國中</t>
  </si>
  <si>
    <t>105.07.01-105.08.05</t>
    <phoneticPr fontId="3" type="noConversion"/>
  </si>
  <si>
    <t>田徑訓練營</t>
    <phoneticPr fontId="3" type="noConversion"/>
  </si>
  <si>
    <t>105.07.04-105.08.27</t>
    <phoneticPr fontId="3" type="noConversion"/>
  </si>
  <si>
    <t>未到校參加課輔或活動低收入戶學生補助_暑輔</t>
    <phoneticPr fontId="3" type="noConversion"/>
  </si>
  <si>
    <t>未到校參加課輔或活動低收入戶學生補助</t>
    <phoneticPr fontId="3" type="noConversion"/>
  </si>
  <si>
    <t>玉東國中</t>
  </si>
  <si>
    <t>105.07.04-105.08.12</t>
    <phoneticPr fontId="3" type="noConversion"/>
  </si>
  <si>
    <t>105.07.01-105.08.16</t>
    <phoneticPr fontId="3" type="noConversion"/>
  </si>
  <si>
    <t>富里鄉</t>
  </si>
  <si>
    <t>富北國中</t>
  </si>
  <si>
    <t>富里國中</t>
  </si>
  <si>
    <t>足訓練營</t>
    <phoneticPr fontId="3" type="noConversion"/>
  </si>
  <si>
    <t>105.08.01-105.08.05</t>
    <phoneticPr fontId="3" type="noConversion"/>
  </si>
  <si>
    <t>105.08.18-105.08.28</t>
    <phoneticPr fontId="3" type="noConversion"/>
  </si>
  <si>
    <t>豐濱鄉</t>
  </si>
  <si>
    <t>豐濱國中</t>
  </si>
  <si>
    <t>東里國中</t>
  </si>
  <si>
    <t>105.07.04-105.07.26</t>
    <phoneticPr fontId="3" type="noConversion"/>
  </si>
  <si>
    <t>明禮國小</t>
  </si>
  <si>
    <t>3.未到校參加課輔或活動低收入戶學生補助_6畢</t>
    <phoneticPr fontId="3" type="noConversion"/>
  </si>
  <si>
    <t>明義國小</t>
  </si>
  <si>
    <t>明廉國小</t>
  </si>
  <si>
    <t>明恥國小</t>
  </si>
  <si>
    <t>中正國小</t>
  </si>
  <si>
    <t>信義國小</t>
  </si>
  <si>
    <t>暑假課輔班</t>
    <phoneticPr fontId="3" type="noConversion"/>
  </si>
  <si>
    <t>105.08.15-105.08.26</t>
    <phoneticPr fontId="3" type="noConversion"/>
  </si>
  <si>
    <t>足球.英語夏令營</t>
    <phoneticPr fontId="3" type="noConversion"/>
  </si>
  <si>
    <t>105.07.01-105.07.07</t>
    <phoneticPr fontId="3" type="noConversion"/>
  </si>
  <si>
    <t>直排輪.小提琴夏令營</t>
    <phoneticPr fontId="3" type="noConversion"/>
  </si>
  <si>
    <t>復興國小</t>
  </si>
  <si>
    <t>中華國小</t>
  </si>
  <si>
    <t>忠孝國小</t>
  </si>
  <si>
    <t>105.07.18-105.07.29</t>
    <phoneticPr fontId="3" type="noConversion"/>
  </si>
  <si>
    <t>北濱國小</t>
  </si>
  <si>
    <t>鑄強國小</t>
  </si>
  <si>
    <t>國福國小</t>
  </si>
  <si>
    <t>新城國小</t>
  </si>
  <si>
    <t>105.07.04-105.07.15</t>
    <phoneticPr fontId="3" type="noConversion"/>
  </si>
  <si>
    <t>暑期足棒球訓練營</t>
    <phoneticPr fontId="3" type="noConversion"/>
  </si>
  <si>
    <t>105.07/01-12
105.08/15-26</t>
    <phoneticPr fontId="3" type="noConversion"/>
  </si>
  <si>
    <t>暑期棒棒球訓練營</t>
    <phoneticPr fontId="3" type="noConversion"/>
  </si>
  <si>
    <t>105.07/04-22
105.08/01-19</t>
    <phoneticPr fontId="3" type="noConversion"/>
  </si>
  <si>
    <t>北埔國小</t>
  </si>
  <si>
    <t>105.07.01-105.07.28</t>
    <phoneticPr fontId="3" type="noConversion"/>
  </si>
  <si>
    <t>康樂國小</t>
  </si>
  <si>
    <t>嘉里國小</t>
  </si>
  <si>
    <t>直排輪訓練營</t>
    <phoneticPr fontId="3" type="noConversion"/>
  </si>
  <si>
    <t>105.08.01-105.08.12</t>
    <phoneticPr fontId="3" type="noConversion"/>
  </si>
  <si>
    <t>暑假康樂營</t>
    <phoneticPr fontId="3" type="noConversion"/>
  </si>
  <si>
    <t>105.07.14-105.07.17</t>
    <phoneticPr fontId="3" type="noConversion"/>
  </si>
  <si>
    <t>未到校參加課輔或活動低收入戶學生補助_永齡</t>
    <phoneticPr fontId="3" type="noConversion"/>
  </si>
  <si>
    <t>吉安國小</t>
  </si>
  <si>
    <t>宜昌國小</t>
  </si>
  <si>
    <t>北昌國小</t>
  </si>
  <si>
    <t>光華國小</t>
  </si>
  <si>
    <t>稻香國小</t>
  </si>
  <si>
    <t>南華國小</t>
  </si>
  <si>
    <t>105.01.25-105.01.29</t>
    <phoneticPr fontId="3" type="noConversion"/>
  </si>
  <si>
    <t>105.07.01-105.08.15</t>
    <phoneticPr fontId="3" type="noConversion"/>
  </si>
  <si>
    <t>化仁國小</t>
  </si>
  <si>
    <t>105.07.18-105.08.15</t>
    <phoneticPr fontId="3" type="noConversion"/>
  </si>
  <si>
    <t>暑假課輔班_扣除永齡午餐</t>
    <phoneticPr fontId="3" type="noConversion"/>
  </si>
  <si>
    <t>105.08.02-105.08.15</t>
    <phoneticPr fontId="3" type="noConversion"/>
  </si>
  <si>
    <t>打擊樂團暑假培訓</t>
    <phoneticPr fontId="3" type="noConversion"/>
  </si>
  <si>
    <t>永齡課輔_已供餐</t>
    <phoneticPr fontId="3" type="noConversion"/>
  </si>
  <si>
    <t>樂在一起學習成長營_營隊已供餐</t>
    <phoneticPr fontId="3" type="noConversion"/>
  </si>
  <si>
    <t>105.07.06-105.07.08</t>
    <phoneticPr fontId="3" type="noConversion"/>
  </si>
  <si>
    <t>未到校參加課輔或活動低收入戶學生補助_打擊樂</t>
    <phoneticPr fontId="3" type="noConversion"/>
  </si>
  <si>
    <t>未到校參加課輔或活動低收入戶學生補助_成長營</t>
    <phoneticPr fontId="3" type="noConversion"/>
  </si>
  <si>
    <t>未到校參加課輔或活動低收入戶學生補助_6畢</t>
    <phoneticPr fontId="3" type="noConversion"/>
  </si>
  <si>
    <t>太昌國小</t>
  </si>
  <si>
    <t>平和國小</t>
  </si>
  <si>
    <r>
      <t>未申請</t>
    </r>
    <r>
      <rPr>
        <sz val="9"/>
        <color theme="1"/>
        <rFont val="標楷體"/>
        <family val="4"/>
        <charset val="136"/>
      </rPr>
      <t>_低收無需求(參加永齡課輔有供餐)</t>
    </r>
    <phoneticPr fontId="3" type="noConversion"/>
  </si>
  <si>
    <t>壽豐國小</t>
  </si>
  <si>
    <t>豐裡國小</t>
  </si>
  <si>
    <t>豐山國小</t>
  </si>
  <si>
    <t>志學國小</t>
  </si>
  <si>
    <t>腦筋轉藝夏-美感教育體驗營</t>
    <phoneticPr fontId="3" type="noConversion"/>
  </si>
  <si>
    <t>105.07.04-105.07.08</t>
    <phoneticPr fontId="3" type="noConversion"/>
  </si>
  <si>
    <t>月眉國小</t>
  </si>
  <si>
    <t>未申請_無低收</t>
    <phoneticPr fontId="3" type="noConversion"/>
  </si>
  <si>
    <t>水璉國小</t>
  </si>
  <si>
    <t>溪口國小</t>
  </si>
  <si>
    <t>暑假課輔_供餐</t>
    <phoneticPr fontId="3" type="noConversion"/>
  </si>
  <si>
    <t>105.08/01-05
105.08/11-17</t>
    <phoneticPr fontId="3" type="noConversion"/>
  </si>
  <si>
    <t>輔仁大學_藝術夢想營_供餐</t>
    <phoneticPr fontId="3" type="noConversion"/>
  </si>
  <si>
    <t>105.07.11-105.07.15</t>
    <phoneticPr fontId="3" type="noConversion"/>
  </si>
  <si>
    <t>小小創業家營隊_供餐</t>
    <phoneticPr fontId="3" type="noConversion"/>
  </si>
  <si>
    <t>105.08.08-105.08.10</t>
    <phoneticPr fontId="3" type="noConversion"/>
  </si>
  <si>
    <t>英語營隊_供餐</t>
    <phoneticPr fontId="3" type="noConversion"/>
  </si>
  <si>
    <t>105.08.18-105.08.24</t>
    <phoneticPr fontId="3" type="noConversion"/>
  </si>
  <si>
    <t>鳳林國小</t>
  </si>
  <si>
    <t>大榮國小</t>
  </si>
  <si>
    <t>林榮國小</t>
  </si>
  <si>
    <t>105.07.26-105.07.29</t>
    <phoneticPr fontId="3" type="noConversion"/>
  </si>
  <si>
    <t>影像閱讀營</t>
    <phoneticPr fontId="3" type="noConversion"/>
  </si>
  <si>
    <t>105.07.18、105.07.25</t>
    <phoneticPr fontId="3" type="noConversion"/>
  </si>
  <si>
    <t>105.07.19-105.07.22</t>
    <phoneticPr fontId="3" type="noConversion"/>
  </si>
  <si>
    <t>暑假英語營</t>
    <phoneticPr fontId="3" type="noConversion"/>
  </si>
  <si>
    <t>105.08.22-105.08.26</t>
    <phoneticPr fontId="3" type="noConversion"/>
  </si>
  <si>
    <t>長橋國小</t>
  </si>
  <si>
    <t>北林國小</t>
  </si>
  <si>
    <t>鳳仁國小</t>
  </si>
  <si>
    <t>光復國小</t>
  </si>
  <si>
    <t>太巴塱國小</t>
  </si>
  <si>
    <t>大進國小</t>
  </si>
  <si>
    <t>105.07.11-105.07.20</t>
    <phoneticPr fontId="3" type="noConversion"/>
  </si>
  <si>
    <t>瑞穗國小</t>
  </si>
  <si>
    <t>瑞美國小</t>
  </si>
  <si>
    <t>暑假課輔</t>
    <phoneticPr fontId="3" type="noConversion"/>
  </si>
  <si>
    <t>東華體育營</t>
    <phoneticPr fontId="3" type="noConversion"/>
  </si>
  <si>
    <t>105.07.04-105.07.06</t>
    <phoneticPr fontId="3" type="noConversion"/>
  </si>
  <si>
    <t>中華攝影營</t>
    <phoneticPr fontId="3" type="noConversion"/>
  </si>
  <si>
    <t>藝術營隊</t>
    <phoneticPr fontId="3" type="noConversion"/>
  </si>
  <si>
    <t>105.08.04-105.08.05</t>
    <phoneticPr fontId="3" type="noConversion"/>
  </si>
  <si>
    <t>外配子女閱讀班</t>
    <phoneticPr fontId="3" type="noConversion"/>
  </si>
  <si>
    <t>105.08.08-105.08.19</t>
    <phoneticPr fontId="3" type="noConversion"/>
  </si>
  <si>
    <t>鶴岡國小</t>
  </si>
  <si>
    <t>作文訓練營</t>
    <phoneticPr fontId="3" type="noConversion"/>
  </si>
  <si>
    <t>105.01/21-22
105.02/01-03</t>
    <phoneticPr fontId="3" type="noConversion"/>
  </si>
  <si>
    <t>舞鶴國小</t>
  </si>
  <si>
    <t>潛能開發營</t>
    <phoneticPr fontId="3" type="noConversion"/>
  </si>
  <si>
    <t>奇美國小</t>
  </si>
  <si>
    <t>105.07.01-105.07.22</t>
    <phoneticPr fontId="3" type="noConversion"/>
  </si>
  <si>
    <t>暑假科學營</t>
    <phoneticPr fontId="3" type="noConversion"/>
  </si>
  <si>
    <t>105.07.25-105.07.27</t>
    <phoneticPr fontId="3" type="noConversion"/>
  </si>
  <si>
    <t>富源國小</t>
  </si>
  <si>
    <t>瑞北國小</t>
  </si>
  <si>
    <t>暑假課輔班_1-3合班</t>
    <phoneticPr fontId="3" type="noConversion"/>
  </si>
  <si>
    <t>暑假課輔班_4-6合班</t>
    <phoneticPr fontId="3" type="noConversion"/>
  </si>
  <si>
    <t>豐濱國小</t>
  </si>
  <si>
    <t>英語訓練營</t>
    <phoneticPr fontId="3" type="noConversion"/>
  </si>
  <si>
    <t>105.07.25-105.07.29</t>
    <phoneticPr fontId="3" type="noConversion"/>
  </si>
  <si>
    <t>港口國小</t>
  </si>
  <si>
    <t>夏日樂學計畫_有供餐</t>
    <phoneticPr fontId="3" type="noConversion"/>
  </si>
  <si>
    <t>未到校_豐年祭家長自理</t>
    <phoneticPr fontId="3" type="noConversion"/>
  </si>
  <si>
    <t>105.07.18-105.07.22</t>
    <phoneticPr fontId="3" type="noConversion"/>
  </si>
  <si>
    <t>未到校_因用餐不便無法領餐,家長自理</t>
    <phoneticPr fontId="3" type="noConversion"/>
  </si>
  <si>
    <t>105.08.08-105.08.26</t>
    <phoneticPr fontId="3" type="noConversion"/>
  </si>
  <si>
    <t>靜浦國小</t>
  </si>
  <si>
    <t>新社國小</t>
  </si>
  <si>
    <t>105.07.01-105.07.06</t>
    <phoneticPr fontId="3" type="noConversion"/>
  </si>
  <si>
    <t>玉里國小</t>
  </si>
  <si>
    <t>源城國小</t>
  </si>
  <si>
    <t>英語學習營</t>
    <phoneticPr fontId="3" type="noConversion"/>
  </si>
  <si>
    <t>樂合國小</t>
  </si>
  <si>
    <t>105.07.01-105.07.20</t>
    <phoneticPr fontId="3" type="noConversion"/>
  </si>
  <si>
    <t>觀音國小</t>
  </si>
  <si>
    <t>三民國小</t>
  </si>
  <si>
    <t>春日國小</t>
  </si>
  <si>
    <t>東吳大學夏令營</t>
    <phoneticPr fontId="3" type="noConversion"/>
  </si>
  <si>
    <t>105.07.09-105.07.13</t>
    <phoneticPr fontId="3" type="noConversion"/>
  </si>
  <si>
    <t>華裔青年志工英語營</t>
    <phoneticPr fontId="3" type="noConversion"/>
  </si>
  <si>
    <t>105.07.14-105.07.22</t>
    <phoneticPr fontId="3" type="noConversion"/>
  </si>
  <si>
    <t>德武國小</t>
  </si>
  <si>
    <t>中城國小</t>
  </si>
  <si>
    <t>未到校_扣暑營期隊3.永齡課輔20天</t>
    <phoneticPr fontId="3" type="noConversion"/>
  </si>
  <si>
    <t>未到校_扣暑營期隊3</t>
    <phoneticPr fontId="3" type="noConversion"/>
  </si>
  <si>
    <t>長良國小</t>
  </si>
  <si>
    <t>兒福暑令營</t>
    <phoneticPr fontId="3" type="noConversion"/>
  </si>
  <si>
    <t>藝文活動</t>
    <phoneticPr fontId="3" type="noConversion"/>
  </si>
  <si>
    <t>105.08.18-105.08.27</t>
    <phoneticPr fontId="3" type="noConversion"/>
  </si>
  <si>
    <t>未到校_未參加課輔</t>
    <phoneticPr fontId="3" type="noConversion"/>
  </si>
  <si>
    <t>未到校_未參加兒福</t>
    <phoneticPr fontId="3" type="noConversion"/>
  </si>
  <si>
    <t>未到校_扣3項活動</t>
    <phoneticPr fontId="3" type="noConversion"/>
  </si>
  <si>
    <t>大禹國小</t>
  </si>
  <si>
    <t>松浦國小</t>
  </si>
  <si>
    <t>東吳大學課輔營</t>
    <phoneticPr fontId="3" type="noConversion"/>
  </si>
  <si>
    <t>高寮國小</t>
  </si>
  <si>
    <t>文化局閱讀營</t>
    <phoneticPr fontId="3" type="noConversion"/>
  </si>
  <si>
    <t>105.07.05</t>
    <phoneticPr fontId="3" type="noConversion"/>
  </si>
  <si>
    <t>3.未到校參加課輔或活動低收入戶學生補助_新生</t>
    <phoneticPr fontId="3" type="noConversion"/>
  </si>
  <si>
    <t>105.08.01-105.08.28</t>
    <phoneticPr fontId="3" type="noConversion"/>
  </si>
  <si>
    <t>富里國小</t>
  </si>
  <si>
    <t>暑期英語營</t>
    <phoneticPr fontId="3" type="noConversion"/>
  </si>
  <si>
    <t>105.07.12-105.07.14</t>
    <phoneticPr fontId="3" type="noConversion"/>
  </si>
  <si>
    <t>萬寧國小</t>
  </si>
  <si>
    <t>105.07.11-105.08.26</t>
    <phoneticPr fontId="3" type="noConversion"/>
  </si>
  <si>
    <t>慈心課輔</t>
    <phoneticPr fontId="3" type="noConversion"/>
  </si>
  <si>
    <t>105.08.01-105.08.02</t>
    <phoneticPr fontId="3" type="noConversion"/>
  </si>
  <si>
    <t>105.08.15-105.08.19</t>
    <phoneticPr fontId="3" type="noConversion"/>
  </si>
  <si>
    <t>閱讀營</t>
    <phoneticPr fontId="3" type="noConversion"/>
  </si>
  <si>
    <t>105.07.04-105.07.07</t>
    <phoneticPr fontId="3" type="noConversion"/>
  </si>
  <si>
    <t>永豐國小</t>
  </si>
  <si>
    <t>學田國小</t>
  </si>
  <si>
    <t>金車育樂營</t>
    <phoneticPr fontId="3" type="noConversion"/>
  </si>
  <si>
    <t>扯鈴戰鬥營</t>
    <phoneticPr fontId="3" type="noConversion"/>
  </si>
  <si>
    <t>105.07.22-105.07.29</t>
    <phoneticPr fontId="3" type="noConversion"/>
  </si>
  <si>
    <t>東竹國小</t>
  </si>
  <si>
    <t>105.08.01-105.08.26</t>
    <phoneticPr fontId="3" type="noConversion"/>
  </si>
  <si>
    <t>東里國小</t>
  </si>
  <si>
    <t>快樂上學營暨補救教學</t>
    <phoneticPr fontId="3" type="noConversion"/>
  </si>
  <si>
    <t>夏日樂學多元營</t>
    <phoneticPr fontId="3" type="noConversion"/>
  </si>
  <si>
    <t>教育部鄉藝術教育工作隊</t>
    <phoneticPr fontId="3" type="noConversion"/>
  </si>
  <si>
    <t>105.08.01-105.08.03</t>
    <phoneticPr fontId="3" type="noConversion"/>
  </si>
  <si>
    <t>明里國小</t>
  </si>
  <si>
    <t>吳江國小</t>
  </si>
  <si>
    <t>秀林國小</t>
  </si>
  <si>
    <t>補救教學暑期班</t>
    <phoneticPr fontId="3" type="noConversion"/>
  </si>
  <si>
    <t>105.07.01-105.07.04</t>
    <phoneticPr fontId="3" type="noConversion"/>
  </si>
  <si>
    <t>實踐大學山輔社夏令營</t>
    <phoneticPr fontId="3" type="noConversion"/>
  </si>
  <si>
    <t>105.07.05-105.07.08</t>
    <phoneticPr fontId="3" type="noConversion"/>
  </si>
  <si>
    <t>臺灣師範大學文服社夏令營</t>
    <phoneticPr fontId="3" type="noConversion"/>
  </si>
  <si>
    <t>富世國小</t>
  </si>
  <si>
    <t>和平國小</t>
  </si>
  <si>
    <t>佳民國小</t>
  </si>
  <si>
    <t>銅門國小</t>
  </si>
  <si>
    <t>夏日樂學_4-5年級</t>
    <phoneticPr fontId="3" type="noConversion"/>
  </si>
  <si>
    <t>英語題升能力班_3-5年級</t>
    <phoneticPr fontId="3" type="noConversion"/>
  </si>
  <si>
    <t>數學好好玩_2-3年級</t>
    <phoneticPr fontId="3" type="noConversion"/>
  </si>
  <si>
    <t>105.07.28</t>
    <phoneticPr fontId="3" type="noConversion"/>
  </si>
  <si>
    <t>數學好好玩_4-5年級</t>
    <phoneticPr fontId="3" type="noConversion"/>
  </si>
  <si>
    <t>105.07.01-105.08.30</t>
  </si>
  <si>
    <t>水源國小</t>
  </si>
  <si>
    <t>崇德國小</t>
  </si>
  <si>
    <t>文蘭國小</t>
  </si>
  <si>
    <t>閱讀營隊</t>
    <phoneticPr fontId="3" type="noConversion"/>
  </si>
  <si>
    <t>景美國小</t>
  </si>
  <si>
    <t>三棧國小</t>
  </si>
  <si>
    <t>銅蘭國小</t>
  </si>
  <si>
    <t>萬榮國小</t>
  </si>
  <si>
    <t>2016台灣世界展望會台灣兒童合唱團夏季音樂培訓營_供餐</t>
    <phoneticPr fontId="3" type="noConversion"/>
  </si>
  <si>
    <t>西林國小</t>
  </si>
  <si>
    <t>母語教學</t>
    <phoneticPr fontId="3" type="noConversion"/>
  </si>
  <si>
    <t>體育選手集訓</t>
    <phoneticPr fontId="3" type="noConversion"/>
  </si>
  <si>
    <t>見晴國小</t>
  </si>
  <si>
    <t>馬遠國小</t>
  </si>
  <si>
    <t>暑假育樂營_中華科技大學供餐</t>
    <phoneticPr fontId="3" type="noConversion"/>
  </si>
  <si>
    <t>紅葉國小</t>
  </si>
  <si>
    <t>明利國小</t>
  </si>
  <si>
    <r>
      <t>未申請</t>
    </r>
    <r>
      <rPr>
        <sz val="10"/>
        <color theme="1"/>
        <rFont val="標楷體"/>
        <family val="4"/>
        <charset val="136"/>
      </rPr>
      <t>_低收另有單位補助</t>
    </r>
    <phoneticPr fontId="3" type="noConversion"/>
  </si>
  <si>
    <t>卓溪鄉</t>
  </si>
  <si>
    <t>卓溪國小</t>
  </si>
  <si>
    <t>崙山國小</t>
  </si>
  <si>
    <t>太平國小</t>
  </si>
  <si>
    <t>英語營</t>
    <phoneticPr fontId="3" type="noConversion"/>
  </si>
  <si>
    <t>105.07.04-105.07.05</t>
    <phoneticPr fontId="3" type="noConversion"/>
  </si>
  <si>
    <t>105.07.07-105.07.08</t>
    <phoneticPr fontId="3" type="noConversion"/>
  </si>
  <si>
    <t>夏日樂活營</t>
    <phoneticPr fontId="3" type="noConversion"/>
  </si>
  <si>
    <t>卓清國小</t>
  </si>
  <si>
    <t>族語課程活動</t>
    <phoneticPr fontId="3" type="noConversion"/>
  </si>
  <si>
    <t>古風國小</t>
  </si>
  <si>
    <t>射箭育樂營</t>
    <phoneticPr fontId="3" type="noConversion"/>
  </si>
  <si>
    <t>105.07.04-105.07.31</t>
  </si>
  <si>
    <t>105.07.04-105.07.32</t>
  </si>
  <si>
    <t>立山國小</t>
  </si>
  <si>
    <t>105.07.01-105.07.10</t>
    <phoneticPr fontId="3" type="noConversion"/>
  </si>
  <si>
    <t>卓樂國小</t>
  </si>
  <si>
    <t>卓楓國小</t>
  </si>
  <si>
    <t>西富國小</t>
  </si>
  <si>
    <t>輔仁大學夏令營</t>
    <phoneticPr fontId="3" type="noConversion"/>
  </si>
  <si>
    <t>亞洲大學夏令營</t>
    <phoneticPr fontId="3" type="noConversion"/>
  </si>
  <si>
    <t>西富閱讀營</t>
    <phoneticPr fontId="3" type="noConversion"/>
  </si>
  <si>
    <t>105.08.25-105.08.26</t>
    <phoneticPr fontId="3" type="noConversion"/>
  </si>
  <si>
    <t>大興國小</t>
  </si>
  <si>
    <t>補救教學第三期班</t>
    <phoneticPr fontId="3" type="noConversion"/>
  </si>
  <si>
    <t>105.07/04-15
105.08/15-26</t>
    <phoneticPr fontId="3" type="noConversion"/>
  </si>
  <si>
    <t>中原國小</t>
  </si>
  <si>
    <t>105.07.04-105.08.22</t>
    <phoneticPr fontId="3" type="noConversion"/>
  </si>
  <si>
    <t>105.07.18-105.07.20</t>
    <phoneticPr fontId="3" type="noConversion"/>
  </si>
  <si>
    <t>暑假作文書法營</t>
    <phoneticPr fontId="3" type="noConversion"/>
  </si>
  <si>
    <t>西寶國小</t>
  </si>
  <si>
    <t>華大附小</t>
  </si>
  <si>
    <t>備註</t>
    <phoneticPr fontId="3" type="noConversion"/>
  </si>
  <si>
    <t>花蓮縣105年度補助國民中小學貧困學生暑假午餐費核定表</t>
    <phoneticPr fontId="3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</si>
</sst>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76" formatCode="#,##0_ ;[Red]\-#,##0\ "/>
    <numFmt numFmtId="177" formatCode="_-* #,##0_-;\-* #,##0_-;_-* &quot;-&quot;??_-;_-@_-"/>
  </numFmts>
  <fonts count="28">
    <font>
      <sz val="12"/>
      <name val="新細明體"/>
      <family val="1"/>
      <charset val="136"/>
    </font>
    <font>
      <sz val="12"/>
      <name val="新細明體"/>
      <family val="1"/>
      <charset val="136"/>
    </font>
    <font>
      <b/>
      <sz val="16"/>
      <color theme="1"/>
      <name val="標楷體"/>
      <family val="4"/>
      <charset val="136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b/>
      <sz val="18"/>
      <color theme="1"/>
      <name val="標楷體"/>
      <family val="4"/>
      <charset val="136"/>
    </font>
    <font>
      <sz val="12"/>
      <name val="標楷體"/>
      <family val="4"/>
      <charset val="136"/>
    </font>
    <font>
      <sz val="18"/>
      <color rgb="FF0000FF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8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1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sz val="12"/>
      <color indexed="8"/>
      <name val="新細明體"/>
      <family val="1"/>
      <charset val="136"/>
    </font>
    <font>
      <b/>
      <sz val="12"/>
      <color theme="1"/>
      <name val="新細明體"/>
      <family val="1"/>
      <charset val="136"/>
    </font>
    <font>
      <sz val="14"/>
      <color theme="1"/>
      <name val="標楷體"/>
      <family val="4"/>
      <charset val="136"/>
    </font>
    <font>
      <sz val="13"/>
      <color theme="1"/>
      <name val="標楷體"/>
      <family val="4"/>
      <charset val="136"/>
    </font>
    <font>
      <b/>
      <sz val="13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0"/>
      <name val="標楷體"/>
      <family val="4"/>
      <charset val="136"/>
    </font>
    <font>
      <sz val="9"/>
      <name val="標楷體"/>
      <family val="4"/>
      <charset val="136"/>
    </font>
    <font>
      <b/>
      <sz val="12"/>
      <name val="標楷體"/>
      <family val="4"/>
      <charset val="136"/>
    </font>
    <font>
      <sz val="12"/>
      <color theme="1"/>
      <name val="新細明體"/>
      <family val="1"/>
      <charset val="136"/>
    </font>
    <font>
      <sz val="10"/>
      <color theme="1"/>
      <name val="新細明體"/>
      <family val="1"/>
      <charset val="136"/>
    </font>
    <font>
      <sz val="14"/>
      <color indexed="17"/>
      <name val="標楷體"/>
      <family val="4"/>
      <charset val="136"/>
    </font>
    <font>
      <sz val="14"/>
      <color indexed="20"/>
      <name val="標楷體"/>
      <family val="4"/>
      <charset val="136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7"/>
      </patternFill>
    </fill>
    <fill>
      <patternFill patternType="solid">
        <fgColor indexed="4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Continuous" vertical="center"/>
    </xf>
    <xf numFmtId="0" fontId="6" fillId="0" borderId="0" xfId="1" applyFont="1" applyFill="1" applyBorder="1" applyAlignment="1">
      <alignment vertical="center"/>
    </xf>
    <xf numFmtId="0" fontId="8" fillId="2" borderId="0" xfId="2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10" fillId="4" borderId="1" xfId="3" applyFont="1" applyFill="1" applyBorder="1" applyAlignment="1">
      <alignment horizontal="center" vertical="center" wrapText="1"/>
    </xf>
    <xf numFmtId="0" fontId="11" fillId="5" borderId="1" xfId="3" applyFont="1" applyFill="1" applyBorder="1" applyAlignment="1">
      <alignment horizontal="center" vertical="center" wrapText="1"/>
    </xf>
    <xf numFmtId="49" fontId="10" fillId="5" borderId="1" xfId="1" applyNumberFormat="1" applyFont="1" applyFill="1" applyBorder="1" applyAlignment="1">
      <alignment horizontal="center" vertical="center" textRotation="255" wrapText="1"/>
    </xf>
    <xf numFmtId="0" fontId="4" fillId="5" borderId="1" xfId="1" applyFont="1" applyFill="1" applyBorder="1" applyAlignment="1">
      <alignment horizontal="left" vertical="center"/>
    </xf>
    <xf numFmtId="0" fontId="13" fillId="5" borderId="1" xfId="1" applyFont="1" applyFill="1" applyBorder="1" applyAlignment="1">
      <alignment horizontal="center" vertical="center" wrapText="1"/>
    </xf>
    <xf numFmtId="0" fontId="14" fillId="5" borderId="1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11" fillId="6" borderId="1" xfId="0" applyFont="1" applyFill="1" applyBorder="1" applyAlignment="1">
      <alignment horizontal="center" vertical="center" shrinkToFit="1"/>
    </xf>
    <xf numFmtId="0" fontId="16" fillId="6" borderId="1" xfId="4" applyFont="1" applyFill="1" applyBorder="1" applyAlignment="1">
      <alignment horizontal="center" vertical="center" shrinkToFit="1"/>
    </xf>
    <xf numFmtId="0" fontId="16" fillId="6" borderId="1" xfId="4" applyFont="1" applyFill="1" applyBorder="1" applyAlignment="1">
      <alignment vertical="center" shrinkToFit="1"/>
    </xf>
    <xf numFmtId="49" fontId="11" fillId="6" borderId="1" xfId="0" applyNumberFormat="1" applyFont="1" applyFill="1" applyBorder="1" applyAlignment="1">
      <alignment horizontal="distributed" vertical="center" shrinkToFit="1"/>
    </xf>
    <xf numFmtId="176" fontId="16" fillId="6" borderId="1" xfId="4" applyNumberFormat="1" applyFont="1" applyFill="1" applyBorder="1" applyAlignment="1">
      <alignment horizontal="right" vertical="center" shrinkToFit="1"/>
    </xf>
    <xf numFmtId="0" fontId="17" fillId="0" borderId="0" xfId="0" applyFont="1" applyAlignment="1">
      <alignment horizontal="distributed" vertical="center" justifyLastLine="1" shrinkToFit="1"/>
    </xf>
    <xf numFmtId="0" fontId="11" fillId="0" borderId="0" xfId="0" applyFont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49" fontId="18" fillId="0" borderId="1" xfId="5" applyNumberFormat="1" applyFont="1" applyBorder="1" applyAlignment="1" applyProtection="1">
      <alignment horizontal="center" vertical="center" shrinkToFit="1"/>
      <protection locked="0"/>
    </xf>
    <xf numFmtId="176" fontId="19" fillId="2" borderId="1" xfId="5" applyNumberFormat="1" applyFont="1" applyFill="1" applyBorder="1" applyAlignment="1" applyProtection="1">
      <alignment horizontal="right" vertical="center" shrinkToFit="1"/>
      <protection locked="0"/>
    </xf>
    <xf numFmtId="176" fontId="18" fillId="0" borderId="1" xfId="5" applyNumberFormat="1" applyFont="1" applyBorder="1" applyAlignment="1" applyProtection="1">
      <alignment horizontal="right" vertical="center" shrinkToFit="1"/>
      <protection locked="0"/>
    </xf>
    <xf numFmtId="0" fontId="5" fillId="7" borderId="1" xfId="1" applyFont="1" applyFill="1" applyBorder="1" applyAlignment="1">
      <alignment horizontal="center" vertical="center" wrapText="1"/>
    </xf>
    <xf numFmtId="0" fontId="5" fillId="7" borderId="1" xfId="1" applyFont="1" applyFill="1" applyBorder="1" applyAlignment="1">
      <alignment horizontal="left" vertical="center" wrapText="1"/>
    </xf>
    <xf numFmtId="0" fontId="14" fillId="7" borderId="1" xfId="1" applyFont="1" applyFill="1" applyBorder="1" applyAlignment="1">
      <alignment horizontal="left" vertical="center" wrapText="1"/>
    </xf>
    <xf numFmtId="0" fontId="4" fillId="7" borderId="1" xfId="1" applyFont="1" applyFill="1" applyBorder="1" applyAlignment="1">
      <alignment horizontal="center" vertical="center"/>
    </xf>
    <xf numFmtId="0" fontId="4" fillId="8" borderId="1" xfId="1" applyFont="1" applyFill="1" applyBorder="1" applyAlignment="1">
      <alignment horizontal="center" vertical="center"/>
    </xf>
    <xf numFmtId="0" fontId="4" fillId="7" borderId="1" xfId="1" applyFont="1" applyFill="1" applyBorder="1" applyAlignment="1">
      <alignment horizontal="center" vertical="center" wrapText="1"/>
    </xf>
    <xf numFmtId="177" fontId="4" fillId="7" borderId="1" xfId="6" applyNumberFormat="1" applyFont="1" applyFill="1" applyBorder="1" applyAlignment="1">
      <alignment horizontal="center" vertical="center" shrinkToFit="1"/>
    </xf>
    <xf numFmtId="0" fontId="4" fillId="0" borderId="0" xfId="7" applyFont="1" applyFill="1" applyAlignment="1">
      <alignment horizontal="center" vertical="center"/>
    </xf>
    <xf numFmtId="0" fontId="14" fillId="7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/>
    </xf>
    <xf numFmtId="176" fontId="20" fillId="8" borderId="1" xfId="1" applyNumberFormat="1" applyFont="1" applyFill="1" applyBorder="1" applyAlignment="1">
      <alignment horizontal="right" vertical="center"/>
    </xf>
    <xf numFmtId="49" fontId="5" fillId="7" borderId="1" xfId="6" applyNumberFormat="1" applyFont="1" applyFill="1" applyBorder="1" applyAlignment="1">
      <alignment horizontal="center" vertical="center" wrapText="1" shrinkToFit="1"/>
    </xf>
    <xf numFmtId="0" fontId="21" fillId="7" borderId="1" xfId="1" applyFont="1" applyFill="1" applyBorder="1" applyAlignment="1">
      <alignment horizontal="center" vertical="center" wrapText="1"/>
    </xf>
    <xf numFmtId="0" fontId="21" fillId="7" borderId="1" xfId="1" applyFont="1" applyFill="1" applyBorder="1" applyAlignment="1">
      <alignment horizontal="left" vertical="center" wrapText="1"/>
    </xf>
    <xf numFmtId="0" fontId="22" fillId="7" borderId="1" xfId="1" applyFont="1" applyFill="1" applyBorder="1" applyAlignment="1">
      <alignment horizontal="left" vertical="center" wrapText="1"/>
    </xf>
    <xf numFmtId="0" fontId="7" fillId="7" borderId="1" xfId="1" applyFont="1" applyFill="1" applyBorder="1" applyAlignment="1">
      <alignment horizontal="center" vertical="center"/>
    </xf>
    <xf numFmtId="0" fontId="7" fillId="8" borderId="1" xfId="1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177" fontId="7" fillId="7" borderId="1" xfId="6" applyNumberFormat="1" applyFont="1" applyFill="1" applyBorder="1" applyAlignment="1">
      <alignment horizontal="center" vertical="center" shrinkToFit="1"/>
    </xf>
    <xf numFmtId="49" fontId="18" fillId="0" borderId="1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right" vertical="center" shrinkToFit="1"/>
    </xf>
    <xf numFmtId="49" fontId="18" fillId="0" borderId="1" xfId="0" applyNumberFormat="1" applyFont="1" applyBorder="1" applyAlignment="1">
      <alignment horizontal="center" vertical="center"/>
    </xf>
    <xf numFmtId="0" fontId="4" fillId="7" borderId="1" xfId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shrinkToFit="1"/>
    </xf>
    <xf numFmtId="0" fontId="22" fillId="7" borderId="1" xfId="1" applyFont="1" applyFill="1" applyBorder="1" applyAlignment="1">
      <alignment horizontal="center" vertical="center" wrapText="1"/>
    </xf>
    <xf numFmtId="176" fontId="19" fillId="2" borderId="1" xfId="5" applyNumberFormat="1" applyFont="1" applyFill="1" applyBorder="1" applyAlignment="1" applyProtection="1">
      <alignment horizontal="center" vertical="center" shrinkToFit="1"/>
      <protection locked="0"/>
    </xf>
    <xf numFmtId="176" fontId="18" fillId="0" borderId="1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8" fillId="0" borderId="2" xfId="0" applyNumberFormat="1" applyFont="1" applyBorder="1" applyAlignment="1">
      <alignment horizontal="center" vertical="center"/>
    </xf>
    <xf numFmtId="176" fontId="20" fillId="8" borderId="2" xfId="1" applyNumberFormat="1" applyFont="1" applyFill="1" applyBorder="1" applyAlignment="1">
      <alignment horizontal="right" vertical="center"/>
    </xf>
    <xf numFmtId="49" fontId="5" fillId="7" borderId="2" xfId="6" applyNumberFormat="1" applyFont="1" applyFill="1" applyBorder="1" applyAlignment="1">
      <alignment horizontal="center" vertical="center" wrapText="1" shrinkToFit="1"/>
    </xf>
    <xf numFmtId="0" fontId="4" fillId="4" borderId="1" xfId="0" applyFont="1" applyFill="1" applyBorder="1" applyAlignment="1" applyProtection="1">
      <alignment horizontal="center" vertical="center" wrapText="1"/>
    </xf>
    <xf numFmtId="49" fontId="5" fillId="7" borderId="1" xfId="1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right" vertical="center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24" fillId="0" borderId="0" xfId="1" applyFont="1" applyAlignment="1">
      <alignment horizontal="center"/>
    </xf>
    <xf numFmtId="0" fontId="24" fillId="0" borderId="0" xfId="1" applyFont="1" applyAlignment="1">
      <alignment horizontal="left"/>
    </xf>
    <xf numFmtId="0" fontId="24" fillId="0" borderId="0" xfId="1" applyFont="1"/>
    <xf numFmtId="49" fontId="25" fillId="0" borderId="0" xfId="1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/>
    </xf>
    <xf numFmtId="49" fontId="18" fillId="0" borderId="1" xfId="5" applyNumberFormat="1" applyFont="1" applyBorder="1" applyAlignment="1" applyProtection="1">
      <alignment horizontal="center" vertical="center" shrinkToFit="1"/>
      <protection locked="0"/>
    </xf>
    <xf numFmtId="176" fontId="20" fillId="8" borderId="1" xfId="1" applyNumberFormat="1" applyFont="1" applyFill="1" applyBorder="1" applyAlignment="1">
      <alignment horizontal="right" vertical="center"/>
    </xf>
    <xf numFmtId="49" fontId="5" fillId="7" borderId="1" xfId="6" applyNumberFormat="1" applyFont="1" applyFill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49" fontId="18" fillId="0" borderId="2" xfId="5" applyNumberFormat="1" applyFont="1" applyBorder="1" applyAlignment="1" applyProtection="1">
      <alignment horizontal="center" vertical="center" shrinkToFit="1"/>
      <protection locked="0"/>
    </xf>
    <xf numFmtId="49" fontId="18" fillId="0" borderId="3" xfId="5" applyNumberFormat="1" applyFont="1" applyBorder="1" applyAlignment="1" applyProtection="1">
      <alignment horizontal="center" vertical="center" shrinkToFit="1"/>
      <protection locked="0"/>
    </xf>
    <xf numFmtId="49" fontId="18" fillId="0" borderId="4" xfId="5" applyNumberFormat="1" applyFont="1" applyBorder="1" applyAlignment="1" applyProtection="1">
      <alignment horizontal="center" vertical="center" shrinkToFit="1"/>
      <protection locked="0"/>
    </xf>
    <xf numFmtId="176" fontId="20" fillId="8" borderId="2" xfId="1" applyNumberFormat="1" applyFont="1" applyFill="1" applyBorder="1" applyAlignment="1">
      <alignment horizontal="center" vertical="center"/>
    </xf>
    <xf numFmtId="176" fontId="20" fillId="8" borderId="3" xfId="1" applyNumberFormat="1" applyFont="1" applyFill="1" applyBorder="1" applyAlignment="1">
      <alignment horizontal="center" vertical="center"/>
    </xf>
    <xf numFmtId="176" fontId="20" fillId="8" borderId="4" xfId="1" applyNumberFormat="1" applyFont="1" applyFill="1" applyBorder="1" applyAlignment="1">
      <alignment horizontal="center" vertical="center"/>
    </xf>
    <xf numFmtId="49" fontId="5" fillId="7" borderId="2" xfId="6" applyNumberFormat="1" applyFont="1" applyFill="1" applyBorder="1" applyAlignment="1">
      <alignment horizontal="center" vertical="center" wrapText="1" shrinkToFit="1"/>
    </xf>
    <xf numFmtId="49" fontId="5" fillId="7" borderId="3" xfId="6" applyNumberFormat="1" applyFont="1" applyFill="1" applyBorder="1" applyAlignment="1">
      <alignment horizontal="center" vertical="center" wrapText="1" shrinkToFit="1"/>
    </xf>
    <xf numFmtId="49" fontId="5" fillId="7" borderId="4" xfId="6" applyNumberFormat="1" applyFont="1" applyFill="1" applyBorder="1" applyAlignment="1">
      <alignment horizontal="center" vertical="center" wrapText="1" shrinkToFit="1"/>
    </xf>
    <xf numFmtId="49" fontId="9" fillId="7" borderId="1" xfId="6" applyNumberFormat="1" applyFont="1" applyFill="1" applyBorder="1" applyAlignment="1">
      <alignment horizontal="center" vertical="center" wrapText="1" shrinkToFit="1"/>
    </xf>
    <xf numFmtId="176" fontId="23" fillId="8" borderId="1" xfId="1" applyNumberFormat="1" applyFont="1" applyFill="1" applyBorder="1" applyAlignment="1">
      <alignment horizontal="right" vertical="center"/>
    </xf>
    <xf numFmtId="176" fontId="20" fillId="8" borderId="1" xfId="1" applyNumberFormat="1" applyFont="1" applyFill="1" applyBorder="1" applyAlignment="1">
      <alignment horizontal="center" vertical="center"/>
    </xf>
    <xf numFmtId="49" fontId="18" fillId="0" borderId="2" xfId="0" applyNumberFormat="1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 vertical="center"/>
    </xf>
    <xf numFmtId="176" fontId="20" fillId="8" borderId="2" xfId="1" applyNumberFormat="1" applyFont="1" applyFill="1" applyBorder="1" applyAlignment="1">
      <alignment horizontal="right" vertical="center"/>
    </xf>
    <xf numFmtId="176" fontId="20" fillId="8" borderId="4" xfId="1" applyNumberFormat="1" applyFont="1" applyFill="1" applyBorder="1" applyAlignment="1">
      <alignment horizontal="right" vertical="center"/>
    </xf>
    <xf numFmtId="49" fontId="18" fillId="0" borderId="1" xfId="0" applyNumberFormat="1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176" fontId="20" fillId="8" borderId="3" xfId="1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shrinkToFit="1"/>
    </xf>
    <xf numFmtId="0" fontId="24" fillId="0" borderId="3" xfId="0" applyFont="1" applyBorder="1">
      <alignment vertical="center"/>
    </xf>
    <xf numFmtId="0" fontId="24" fillId="0" borderId="4" xfId="0" applyFont="1" applyBorder="1">
      <alignment vertical="center"/>
    </xf>
    <xf numFmtId="49" fontId="9" fillId="7" borderId="2" xfId="6" applyNumberFormat="1" applyFont="1" applyFill="1" applyBorder="1" applyAlignment="1">
      <alignment horizontal="center" vertical="center" wrapText="1" shrinkToFit="1"/>
    </xf>
    <xf numFmtId="49" fontId="9" fillId="7" borderId="4" xfId="6" applyNumberFormat="1" applyFont="1" applyFill="1" applyBorder="1" applyAlignment="1">
      <alignment horizontal="center" vertical="center" wrapText="1" shrinkToFit="1"/>
    </xf>
  </cellXfs>
  <cellStyles count="16">
    <cellStyle name="一般" xfId="0" builtinId="0"/>
    <cellStyle name="一般 2" xfId="1"/>
    <cellStyle name="一般 2 2" xfId="8"/>
    <cellStyle name="一般 3" xfId="3"/>
    <cellStyle name="一般 3 2" xfId="9"/>
    <cellStyle name="一般 4" xfId="10"/>
    <cellStyle name="一般 5" xfId="7"/>
    <cellStyle name="一般_0_103年度村里校運動會核定學校(已收文者)" xfId="4"/>
    <cellStyle name="一般_93學年教育員額編制表-估算" xfId="5"/>
    <cellStyle name="一般_99教育優先區-登記簿" xfId="2"/>
    <cellStyle name="千分位 2" xfId="11"/>
    <cellStyle name="千分位 3" xfId="6"/>
    <cellStyle name="千分位[0] 2" xfId="12"/>
    <cellStyle name="千分位[0] 2 2" xfId="13"/>
    <cellStyle name="好_級數表" xfId="14"/>
    <cellStyle name="壞_級數表" xf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&#23416;&#31821;_981224/2_&#20195;&#35506;&#37912;&#40670;&#36027;/1_102&#24180;&#21729;&#24037;&#27402;&#30410;&#31777;&#34920;_&#213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&#23416;&#31821;_981224/2_&#20195;&#35506;&#37912;&#40670;&#36027;/103&#24180;&#24230;/1_&#32102;&#23416;&#26657;/102&#24180;&#21729;&#24037;&#27402;&#30410;&#31777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&#23416;&#31821;_981224/2_&#20195;&#35506;&#37912;&#40670;&#36027;/103&#24180;&#24230;/102&#24180;&#21729;&#24037;&#27402;&#30410;&#31777;&#3492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&#23416;&#31821;_981224/1_&#20195;&#35506;&#37912;&#40670;&#36027;/2011-6-29-&#33457;&#34030;&#32291;&#25919;&#24220;&#21729;&#24037;&#27402;&#30410;&#31777;&#30410;&#34920;_&#2137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公務人員簡表"/>
      <sheetName val="教育人員簡表"/>
      <sheetName val="警消人員簡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僱人員"/>
      <sheetName val="約用臨僱"/>
      <sheetName val="到離職"/>
      <sheetName val="出差規定"/>
      <sheetName val="俸薪點"/>
      <sheetName val="級數表"/>
      <sheetName val="公務俸表"/>
      <sheetName val="教育俸表"/>
      <sheetName val="消防俸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4">
          <cell r="P4">
            <v>36690</v>
          </cell>
        </row>
        <row r="5">
          <cell r="O5">
            <v>26480</v>
          </cell>
          <cell r="P5">
            <v>32650</v>
          </cell>
        </row>
        <row r="6">
          <cell r="O6">
            <v>17160</v>
          </cell>
          <cell r="P6">
            <v>29960</v>
          </cell>
        </row>
        <row r="7">
          <cell r="O7">
            <v>11750</v>
          </cell>
          <cell r="P7">
            <v>25770</v>
          </cell>
        </row>
        <row r="8">
          <cell r="O8">
            <v>8700</v>
          </cell>
          <cell r="P8">
            <v>24700</v>
          </cell>
        </row>
        <row r="9">
          <cell r="O9">
            <v>6740</v>
          </cell>
          <cell r="P9">
            <v>21710</v>
          </cell>
        </row>
        <row r="10">
          <cell r="O10">
            <v>5140</v>
          </cell>
          <cell r="P10">
            <v>20790</v>
          </cell>
        </row>
        <row r="11">
          <cell r="O11">
            <v>4220</v>
          </cell>
          <cell r="P11">
            <v>18910</v>
          </cell>
        </row>
        <row r="12">
          <cell r="O12">
            <v>3740</v>
          </cell>
          <cell r="P12">
            <v>18060</v>
          </cell>
        </row>
        <row r="13">
          <cell r="P13">
            <v>17830</v>
          </cell>
        </row>
        <row r="14">
          <cell r="P14">
            <v>17770</v>
          </cell>
        </row>
        <row r="15">
          <cell r="P15">
            <v>17710</v>
          </cell>
        </row>
        <row r="16">
          <cell r="P16">
            <v>15390</v>
          </cell>
        </row>
        <row r="17">
          <cell r="P17">
            <v>15100</v>
          </cell>
        </row>
      </sheetData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目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公務人員簡表"/>
      <sheetName val="教育人員簡表"/>
      <sheetName val="警消人員簡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僱人員"/>
      <sheetName val="約用臨僱"/>
      <sheetName val="到離職"/>
      <sheetName val="出差規定"/>
      <sheetName val="俸薪點"/>
      <sheetName val="級數表"/>
      <sheetName val="公務俸表"/>
      <sheetName val="教育俸表"/>
      <sheetName val="消防俸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>
        <row r="2">
          <cell r="R2">
            <v>0</v>
          </cell>
        </row>
        <row r="3">
          <cell r="R3">
            <v>3090</v>
          </cell>
          <cell r="AF3" t="str">
            <v>身障 1/4</v>
          </cell>
          <cell r="AK3" t="str">
            <v>校　長</v>
          </cell>
        </row>
        <row r="4">
          <cell r="R4" t="str">
            <v>2  %</v>
          </cell>
          <cell r="AF4" t="str">
            <v>身障 1/2</v>
          </cell>
          <cell r="AK4" t="str">
            <v>主　任</v>
          </cell>
          <cell r="AM4">
            <v>0</v>
          </cell>
          <cell r="AN4">
            <v>0</v>
          </cell>
        </row>
        <row r="5">
          <cell r="R5" t="str">
            <v>4  %</v>
          </cell>
          <cell r="AF5" t="str">
            <v>身障全額</v>
          </cell>
          <cell r="AK5" t="str">
            <v>組　長</v>
          </cell>
          <cell r="AM5">
            <v>3000</v>
          </cell>
          <cell r="AN5">
            <v>1800</v>
          </cell>
        </row>
        <row r="6">
          <cell r="R6" t="str">
            <v>6  %</v>
          </cell>
          <cell r="AF6" t="str">
            <v>滿 30 年</v>
          </cell>
          <cell r="AK6" t="str">
            <v>園　長</v>
          </cell>
        </row>
        <row r="7">
          <cell r="R7" t="str">
            <v>8  %</v>
          </cell>
          <cell r="AK7" t="str">
            <v>班級導師</v>
          </cell>
        </row>
        <row r="8">
          <cell r="R8" t="str">
            <v>10  %</v>
          </cell>
          <cell r="AK8" t="str">
            <v>科任老師</v>
          </cell>
        </row>
      </sheetData>
      <sheetData sheetId="32"/>
      <sheetData sheetId="33"/>
      <sheetData sheetId="3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目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公務人員簡表"/>
      <sheetName val="教育人員簡表"/>
      <sheetName val="警消人員簡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僱人員"/>
      <sheetName val="約用臨僱"/>
      <sheetName val="到離職"/>
      <sheetName val="出差規定"/>
      <sheetName val="俸薪點"/>
      <sheetName val="級數表"/>
      <sheetName val="公務俸表"/>
      <sheetName val="教育俸表"/>
      <sheetName val="消防俸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3">
          <cell r="A3" t="str">
            <v>簡任第12職等</v>
          </cell>
        </row>
      </sheetData>
      <sheetData sheetId="33">
        <row r="1">
          <cell r="A1" t="str">
            <v>博　士</v>
          </cell>
        </row>
        <row r="2">
          <cell r="A2" t="str">
            <v>碩　士</v>
          </cell>
        </row>
        <row r="3">
          <cell r="A3" t="str">
            <v>40學分</v>
          </cell>
        </row>
        <row r="4">
          <cell r="A4" t="str">
            <v>大　學</v>
          </cell>
        </row>
      </sheetData>
      <sheetData sheetId="34">
        <row r="3">
          <cell r="A3" t="str">
            <v>警監 2 階</v>
          </cell>
        </row>
        <row r="4">
          <cell r="A4" t="str">
            <v>警監 3 階</v>
          </cell>
        </row>
        <row r="5">
          <cell r="A5" t="str">
            <v>警監 4 階</v>
          </cell>
        </row>
        <row r="6">
          <cell r="A6" t="str">
            <v>警正 1 階</v>
          </cell>
        </row>
        <row r="7">
          <cell r="A7" t="str">
            <v>警正 2 階</v>
          </cell>
        </row>
        <row r="8">
          <cell r="A8" t="str">
            <v>警正 3 階</v>
          </cell>
        </row>
        <row r="9">
          <cell r="A9" t="str">
            <v>警正 4 階</v>
          </cell>
        </row>
        <row r="10">
          <cell r="A10" t="str">
            <v>警佐 1 階</v>
          </cell>
        </row>
        <row r="11">
          <cell r="A11" t="str">
            <v>警佐 2 階</v>
          </cell>
        </row>
        <row r="12">
          <cell r="A12" t="str">
            <v>警佐 3 階</v>
          </cell>
        </row>
        <row r="13">
          <cell r="A13" t="str">
            <v>警佐 4 階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目 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俸級表"/>
      <sheetName val="級數表"/>
      <sheetName val="俸額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聘僱"/>
      <sheetName val="約用臨僱"/>
      <sheetName val="到離職"/>
      <sheetName val="出差規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簡任第14職等</v>
          </cell>
        </row>
      </sheetData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8000"/>
  </sheetPr>
  <dimension ref="A1:W1369"/>
  <sheetViews>
    <sheetView tabSelected="1" zoomScale="90" zoomScaleNormal="90" workbookViewId="0">
      <pane xSplit="9" ySplit="5" topLeftCell="J6" activePane="bottomRight" state="frozen"/>
      <selection pane="topRight" activeCell="M1" sqref="M1"/>
      <selection pane="bottomLeft" activeCell="A8" sqref="A8"/>
      <selection pane="bottomRight" activeCell="O50" sqref="O50"/>
    </sheetView>
  </sheetViews>
  <sheetFormatPr defaultRowHeight="16.5"/>
  <cols>
    <col min="1" max="1" width="3.75" style="72" customWidth="1"/>
    <col min="2" max="2" width="4.5" style="72" customWidth="1"/>
    <col min="3" max="3" width="6.625" style="73" hidden="1" customWidth="1"/>
    <col min="4" max="4" width="6" style="73" hidden="1" customWidth="1"/>
    <col min="5" max="5" width="9.625" style="74" customWidth="1"/>
    <col min="6" max="6" width="8.125" style="74" hidden="1" customWidth="1"/>
    <col min="7" max="7" width="5.875" style="74" hidden="1" customWidth="1"/>
    <col min="8" max="8" width="7.75" style="74" hidden="1" customWidth="1"/>
    <col min="9" max="9" width="2.625" style="75" customWidth="1"/>
    <col min="10" max="10" width="20.75" style="76" customWidth="1"/>
    <col min="11" max="11" width="10.25" style="76" customWidth="1"/>
    <col min="12" max="15" width="4.375" style="77" customWidth="1"/>
    <col min="16" max="16" width="5.125" style="77" customWidth="1"/>
    <col min="17" max="17" width="5.625" style="77" customWidth="1"/>
    <col min="18" max="18" width="5.5" style="77" customWidth="1"/>
    <col min="19" max="19" width="10.625" style="77" customWidth="1"/>
    <col min="20" max="20" width="11.75" style="75" customWidth="1"/>
    <col min="21" max="21" width="9.25" style="78" customWidth="1"/>
    <col min="22" max="22" width="9" style="8"/>
    <col min="23" max="23" width="10.25" style="8" customWidth="1"/>
    <col min="24" max="16384" width="9" style="8"/>
  </cols>
  <sheetData>
    <row r="1" spans="1:23" ht="26.25" customHeight="1">
      <c r="A1" s="1" t="s">
        <v>351</v>
      </c>
      <c r="B1" s="2"/>
      <c r="C1" s="3"/>
      <c r="D1" s="3"/>
      <c r="E1" s="4"/>
      <c r="F1" s="1"/>
      <c r="G1" s="4"/>
      <c r="H1" s="4"/>
      <c r="I1" s="5"/>
      <c r="J1" s="5"/>
      <c r="K1" s="5"/>
      <c r="L1" s="5"/>
      <c r="M1" s="5"/>
      <c r="N1" s="5"/>
      <c r="O1" s="5"/>
      <c r="P1" s="5"/>
      <c r="Q1" s="5"/>
      <c r="R1" s="5"/>
      <c r="S1" s="6" t="s">
        <v>0</v>
      </c>
      <c r="T1" s="5"/>
      <c r="U1" s="7"/>
    </row>
    <row r="2" spans="1:23" s="21" customFormat="1" ht="48" customHeight="1">
      <c r="A2" s="9" t="s">
        <v>1</v>
      </c>
      <c r="B2" s="10" t="s">
        <v>2</v>
      </c>
      <c r="C2" s="11" t="s">
        <v>3</v>
      </c>
      <c r="D2" s="12" t="s">
        <v>4</v>
      </c>
      <c r="E2" s="13" t="s">
        <v>5</v>
      </c>
      <c r="F2" s="14" t="s">
        <v>6</v>
      </c>
      <c r="G2" s="15" t="s">
        <v>7</v>
      </c>
      <c r="H2" s="14" t="s">
        <v>8</v>
      </c>
      <c r="I2" s="16" t="s">
        <v>9</v>
      </c>
      <c r="J2" s="17" t="s">
        <v>10</v>
      </c>
      <c r="K2" s="18" t="s">
        <v>11</v>
      </c>
      <c r="L2" s="18" t="s">
        <v>12</v>
      </c>
      <c r="M2" s="18" t="s">
        <v>13</v>
      </c>
      <c r="N2" s="19" t="s">
        <v>14</v>
      </c>
      <c r="O2" s="19" t="s">
        <v>15</v>
      </c>
      <c r="P2" s="18" t="s">
        <v>16</v>
      </c>
      <c r="Q2" s="18" t="s">
        <v>17</v>
      </c>
      <c r="R2" s="18" t="s">
        <v>18</v>
      </c>
      <c r="S2" s="20" t="s">
        <v>19</v>
      </c>
      <c r="T2" s="20" t="s">
        <v>20</v>
      </c>
      <c r="U2" s="20" t="s">
        <v>350</v>
      </c>
      <c r="W2" s="8"/>
    </row>
    <row r="3" spans="1:23" s="27" customFormat="1" ht="28.5" customHeight="1">
      <c r="A3" s="22"/>
      <c r="B3" s="23">
        <f>COUNTIF($T6:$T87,"&gt;0")</f>
        <v>23</v>
      </c>
      <c r="C3" s="22"/>
      <c r="D3" s="22"/>
      <c r="E3" s="24" t="str">
        <f>"國中  "&amp;COUNTA(E6:E87)-1</f>
        <v>國中  23</v>
      </c>
      <c r="F3" s="25"/>
      <c r="G3" s="25"/>
      <c r="H3" s="25"/>
      <c r="I3" s="23">
        <f>COUNTIF($T6:$T87,"0")</f>
        <v>0</v>
      </c>
      <c r="J3" s="23">
        <f>COUNTA(J6:J87)</f>
        <v>82</v>
      </c>
      <c r="K3" s="23"/>
      <c r="L3" s="26">
        <f>SUM(L6:L87)</f>
        <v>757</v>
      </c>
      <c r="M3" s="26">
        <f t="shared" ref="M3:T3" si="0">SUM(M6:M87)</f>
        <v>103</v>
      </c>
      <c r="N3" s="26">
        <f t="shared" si="0"/>
        <v>47</v>
      </c>
      <c r="O3" s="26">
        <f t="shared" si="0"/>
        <v>700</v>
      </c>
      <c r="P3" s="26">
        <f t="shared" si="0"/>
        <v>1607</v>
      </c>
      <c r="Q3" s="26">
        <f t="shared" si="0"/>
        <v>5720</v>
      </c>
      <c r="R3" s="26">
        <f t="shared" si="0"/>
        <v>1827</v>
      </c>
      <c r="S3" s="26">
        <f t="shared" si="0"/>
        <v>2413360</v>
      </c>
      <c r="T3" s="26">
        <f t="shared" si="0"/>
        <v>2413360</v>
      </c>
      <c r="U3" s="23"/>
      <c r="W3" s="8"/>
    </row>
    <row r="4" spans="1:23" s="27" customFormat="1" ht="28.5" customHeight="1">
      <c r="A4" s="22"/>
      <c r="B4" s="23">
        <f>COUNTIF($T88:$T404,"&gt;0")</f>
        <v>95</v>
      </c>
      <c r="C4" s="22"/>
      <c r="D4" s="22"/>
      <c r="E4" s="24" t="str">
        <f>"國小 "&amp;COUNTA(E88:E404)-1</f>
        <v>國小 102</v>
      </c>
      <c r="F4" s="25"/>
      <c r="G4" s="25"/>
      <c r="H4" s="25"/>
      <c r="I4" s="23">
        <f>COUNTIF($T88:$T404,"0")</f>
        <v>7</v>
      </c>
      <c r="J4" s="23">
        <f>COUNTA(J88:J404)</f>
        <v>317</v>
      </c>
      <c r="K4" s="23"/>
      <c r="L4" s="26">
        <f t="shared" ref="L4:T4" si="1">SUM(L88:L404)</f>
        <v>1433</v>
      </c>
      <c r="M4" s="26">
        <f t="shared" si="1"/>
        <v>148</v>
      </c>
      <c r="N4" s="26">
        <f t="shared" si="1"/>
        <v>33</v>
      </c>
      <c r="O4" s="26">
        <f t="shared" si="1"/>
        <v>1124</v>
      </c>
      <c r="P4" s="26">
        <f t="shared" si="1"/>
        <v>2738</v>
      </c>
      <c r="Q4" s="26">
        <f t="shared" si="1"/>
        <v>21490</v>
      </c>
      <c r="R4" s="26">
        <f t="shared" si="1"/>
        <v>7769</v>
      </c>
      <c r="S4" s="26">
        <f t="shared" si="1"/>
        <v>3712030</v>
      </c>
      <c r="T4" s="26">
        <f t="shared" si="1"/>
        <v>3712030</v>
      </c>
      <c r="U4" s="23"/>
    </row>
    <row r="5" spans="1:23" s="28" customFormat="1" ht="28.5" customHeight="1">
      <c r="A5" s="22"/>
      <c r="B5" s="23">
        <f>COUNTIF($T6:$T404,"&gt;0")</f>
        <v>118</v>
      </c>
      <c r="C5" s="22"/>
      <c r="D5" s="22"/>
      <c r="E5" s="23" t="str">
        <f>"總計 "&amp;COUNTA(E6:E404)-2</f>
        <v>總計 125</v>
      </c>
      <c r="F5" s="25"/>
      <c r="G5" s="25"/>
      <c r="H5" s="25"/>
      <c r="I5" s="23">
        <f>COUNTIF($T6:$T404,"0")</f>
        <v>7</v>
      </c>
      <c r="J5" s="23">
        <f>COUNTA(J6:J404)</f>
        <v>399</v>
      </c>
      <c r="K5" s="23"/>
      <c r="L5" s="26">
        <f t="shared" ref="L5:T5" si="2">SUM(L6:L404)</f>
        <v>2190</v>
      </c>
      <c r="M5" s="26">
        <f t="shared" si="2"/>
        <v>251</v>
      </c>
      <c r="N5" s="26">
        <f t="shared" si="2"/>
        <v>80</v>
      </c>
      <c r="O5" s="26">
        <f t="shared" si="2"/>
        <v>1824</v>
      </c>
      <c r="P5" s="26">
        <f t="shared" si="2"/>
        <v>4345</v>
      </c>
      <c r="Q5" s="26">
        <f t="shared" si="2"/>
        <v>27210</v>
      </c>
      <c r="R5" s="26">
        <f t="shared" si="2"/>
        <v>9596</v>
      </c>
      <c r="S5" s="26">
        <f t="shared" si="2"/>
        <v>6125390</v>
      </c>
      <c r="T5" s="26">
        <f t="shared" si="2"/>
        <v>6125390</v>
      </c>
      <c r="U5" s="23"/>
    </row>
    <row r="6" spans="1:23" s="28" customFormat="1" ht="33.950000000000003" customHeight="1">
      <c r="A6" s="79">
        <v>1</v>
      </c>
      <c r="B6" s="80">
        <v>310</v>
      </c>
      <c r="C6" s="29">
        <v>154504</v>
      </c>
      <c r="D6" s="9" t="s">
        <v>21</v>
      </c>
      <c r="E6" s="81" t="s">
        <v>22</v>
      </c>
      <c r="F6" s="30">
        <v>27</v>
      </c>
      <c r="G6" s="31" t="e">
        <f>H6-J6</f>
        <v>#VALUE!</v>
      </c>
      <c r="H6" s="32">
        <v>680</v>
      </c>
      <c r="I6" s="33">
        <v>1</v>
      </c>
      <c r="J6" s="34" t="s">
        <v>23</v>
      </c>
      <c r="K6" s="35" t="s">
        <v>24</v>
      </c>
      <c r="L6" s="36">
        <v>4</v>
      </c>
      <c r="M6" s="36">
        <v>2</v>
      </c>
      <c r="N6" s="36">
        <v>0</v>
      </c>
      <c r="O6" s="36">
        <v>7</v>
      </c>
      <c r="P6" s="37">
        <f t="shared" ref="P6:P45" si="3">SUM(L6:O6)</f>
        <v>13</v>
      </c>
      <c r="Q6" s="36">
        <v>70</v>
      </c>
      <c r="R6" s="38">
        <v>15</v>
      </c>
      <c r="S6" s="39">
        <f t="shared" ref="S6:S45" si="4">P6*R6*Q6</f>
        <v>13650</v>
      </c>
      <c r="T6" s="82">
        <f>SUM(S6:S9)</f>
        <v>99750</v>
      </c>
      <c r="U6" s="83"/>
    </row>
    <row r="7" spans="1:23" s="28" customFormat="1" ht="33.950000000000003" customHeight="1">
      <c r="A7" s="79"/>
      <c r="B7" s="80"/>
      <c r="C7" s="29"/>
      <c r="D7" s="9"/>
      <c r="E7" s="81"/>
      <c r="F7" s="30"/>
      <c r="G7" s="31"/>
      <c r="H7" s="32"/>
      <c r="I7" s="33">
        <v>2</v>
      </c>
      <c r="J7" s="34" t="s">
        <v>25</v>
      </c>
      <c r="K7" s="35" t="s">
        <v>26</v>
      </c>
      <c r="L7" s="36">
        <v>12</v>
      </c>
      <c r="M7" s="36">
        <v>2</v>
      </c>
      <c r="N7" s="36">
        <v>2</v>
      </c>
      <c r="O7" s="36">
        <v>6</v>
      </c>
      <c r="P7" s="37">
        <f t="shared" si="3"/>
        <v>22</v>
      </c>
      <c r="Q7" s="36">
        <v>70</v>
      </c>
      <c r="R7" s="38">
        <v>41</v>
      </c>
      <c r="S7" s="39">
        <f t="shared" si="4"/>
        <v>63140</v>
      </c>
      <c r="T7" s="82"/>
      <c r="U7" s="83"/>
    </row>
    <row r="8" spans="1:23" s="28" customFormat="1" ht="33.950000000000003" customHeight="1">
      <c r="A8" s="79"/>
      <c r="B8" s="80"/>
      <c r="C8" s="29"/>
      <c r="D8" s="9"/>
      <c r="E8" s="81"/>
      <c r="F8" s="30"/>
      <c r="G8" s="31"/>
      <c r="H8" s="32"/>
      <c r="I8" s="33">
        <v>2</v>
      </c>
      <c r="J8" s="34" t="s">
        <v>27</v>
      </c>
      <c r="K8" s="35" t="s">
        <v>26</v>
      </c>
      <c r="L8" s="36"/>
      <c r="M8" s="36"/>
      <c r="N8" s="36"/>
      <c r="O8" s="36">
        <v>2</v>
      </c>
      <c r="P8" s="37">
        <f t="shared" si="3"/>
        <v>2</v>
      </c>
      <c r="Q8" s="36">
        <v>70</v>
      </c>
      <c r="R8" s="38">
        <v>41</v>
      </c>
      <c r="S8" s="39">
        <f t="shared" si="4"/>
        <v>5740</v>
      </c>
      <c r="T8" s="82"/>
      <c r="U8" s="83"/>
    </row>
    <row r="9" spans="1:23" s="28" customFormat="1" ht="33.950000000000003" customHeight="1">
      <c r="A9" s="79"/>
      <c r="B9" s="80"/>
      <c r="C9" s="29"/>
      <c r="D9" s="9"/>
      <c r="E9" s="81"/>
      <c r="F9" s="30"/>
      <c r="G9" s="31"/>
      <c r="H9" s="32"/>
      <c r="I9" s="33">
        <v>3</v>
      </c>
      <c r="J9" s="34" t="s">
        <v>28</v>
      </c>
      <c r="K9" s="35" t="s">
        <v>29</v>
      </c>
      <c r="L9" s="36">
        <v>6</v>
      </c>
      <c r="M9" s="36"/>
      <c r="N9" s="36"/>
      <c r="O9" s="36"/>
      <c r="P9" s="37">
        <f t="shared" si="3"/>
        <v>6</v>
      </c>
      <c r="Q9" s="36">
        <v>70</v>
      </c>
      <c r="R9" s="38">
        <v>41</v>
      </c>
      <c r="S9" s="39">
        <f t="shared" si="4"/>
        <v>17220</v>
      </c>
      <c r="T9" s="82"/>
      <c r="U9" s="83"/>
    </row>
    <row r="10" spans="1:23" ht="33.950000000000003" customHeight="1">
      <c r="A10" s="84">
        <v>2</v>
      </c>
      <c r="B10" s="87">
        <v>311</v>
      </c>
      <c r="C10" s="29">
        <v>154505</v>
      </c>
      <c r="D10" s="9" t="s">
        <v>21</v>
      </c>
      <c r="E10" s="90" t="s">
        <v>30</v>
      </c>
      <c r="F10" s="30">
        <v>49</v>
      </c>
      <c r="G10" s="31" t="e">
        <f>H10-J10</f>
        <v>#VALUE!</v>
      </c>
      <c r="H10" s="32">
        <v>1367</v>
      </c>
      <c r="I10" s="33">
        <v>1</v>
      </c>
      <c r="J10" s="34" t="s">
        <v>31</v>
      </c>
      <c r="K10" s="35" t="s">
        <v>32</v>
      </c>
      <c r="L10" s="36">
        <v>9</v>
      </c>
      <c r="M10" s="36">
        <v>6</v>
      </c>
      <c r="N10" s="36">
        <v>1</v>
      </c>
      <c r="O10" s="36"/>
      <c r="P10" s="37">
        <f t="shared" si="3"/>
        <v>16</v>
      </c>
      <c r="Q10" s="36">
        <v>70</v>
      </c>
      <c r="R10" s="36">
        <v>19</v>
      </c>
      <c r="S10" s="39">
        <f t="shared" si="4"/>
        <v>21280</v>
      </c>
      <c r="T10" s="93">
        <f>SUM(S10:S12)</f>
        <v>94570</v>
      </c>
      <c r="U10" s="96"/>
    </row>
    <row r="11" spans="1:23" ht="33.950000000000003" customHeight="1">
      <c r="A11" s="85"/>
      <c r="B11" s="88"/>
      <c r="C11" s="29"/>
      <c r="D11" s="9"/>
      <c r="E11" s="91"/>
      <c r="F11" s="30"/>
      <c r="G11" s="31"/>
      <c r="H11" s="32"/>
      <c r="I11" s="33">
        <v>1</v>
      </c>
      <c r="J11" s="34" t="s">
        <v>33</v>
      </c>
      <c r="K11" s="35" t="s">
        <v>32</v>
      </c>
      <c r="L11" s="36">
        <v>17</v>
      </c>
      <c r="M11" s="36">
        <v>5</v>
      </c>
      <c r="N11" s="36">
        <v>3</v>
      </c>
      <c r="O11" s="36"/>
      <c r="P11" s="37">
        <f t="shared" si="3"/>
        <v>25</v>
      </c>
      <c r="Q11" s="36">
        <v>70</v>
      </c>
      <c r="R11" s="36">
        <v>19</v>
      </c>
      <c r="S11" s="39">
        <f t="shared" si="4"/>
        <v>33250</v>
      </c>
      <c r="T11" s="94"/>
      <c r="U11" s="97"/>
    </row>
    <row r="12" spans="1:23" ht="33.950000000000003" customHeight="1">
      <c r="A12" s="86"/>
      <c r="B12" s="89"/>
      <c r="C12" s="29"/>
      <c r="D12" s="9"/>
      <c r="E12" s="92"/>
      <c r="F12" s="30"/>
      <c r="G12" s="31"/>
      <c r="H12" s="32"/>
      <c r="I12" s="33">
        <v>3</v>
      </c>
      <c r="J12" s="34" t="s">
        <v>28</v>
      </c>
      <c r="K12" s="35" t="s">
        <v>29</v>
      </c>
      <c r="L12" s="36">
        <v>26</v>
      </c>
      <c r="M12" s="36"/>
      <c r="N12" s="36"/>
      <c r="O12" s="36"/>
      <c r="P12" s="37">
        <f t="shared" si="3"/>
        <v>26</v>
      </c>
      <c r="Q12" s="36">
        <v>70</v>
      </c>
      <c r="R12" s="36">
        <v>22</v>
      </c>
      <c r="S12" s="39">
        <f t="shared" si="4"/>
        <v>40040</v>
      </c>
      <c r="T12" s="95"/>
      <c r="U12" s="98"/>
    </row>
    <row r="13" spans="1:23" ht="33.950000000000003" customHeight="1">
      <c r="A13" s="79">
        <v>3</v>
      </c>
      <c r="B13" s="80">
        <v>312</v>
      </c>
      <c r="C13" s="29">
        <v>154506</v>
      </c>
      <c r="D13" s="9" t="s">
        <v>21</v>
      </c>
      <c r="E13" s="81" t="s">
        <v>34</v>
      </c>
      <c r="F13" s="30">
        <v>63</v>
      </c>
      <c r="G13" s="31" t="e">
        <f>H13-J13</f>
        <v>#VALUE!</v>
      </c>
      <c r="H13" s="32">
        <v>1684</v>
      </c>
      <c r="I13" s="33">
        <v>1</v>
      </c>
      <c r="J13" s="34" t="s">
        <v>23</v>
      </c>
      <c r="K13" s="35" t="s">
        <v>35</v>
      </c>
      <c r="L13" s="36">
        <v>15</v>
      </c>
      <c r="M13" s="36">
        <v>6</v>
      </c>
      <c r="N13" s="36">
        <v>0</v>
      </c>
      <c r="O13" s="36">
        <v>0</v>
      </c>
      <c r="P13" s="37">
        <f t="shared" si="3"/>
        <v>21</v>
      </c>
      <c r="Q13" s="36">
        <v>70</v>
      </c>
      <c r="R13" s="36">
        <v>15</v>
      </c>
      <c r="S13" s="39">
        <f t="shared" si="4"/>
        <v>22050</v>
      </c>
      <c r="T13" s="82">
        <f>SUM(S13:S15)</f>
        <v>98140</v>
      </c>
      <c r="U13" s="83"/>
    </row>
    <row r="14" spans="1:23" ht="33.950000000000003" customHeight="1">
      <c r="A14" s="79"/>
      <c r="B14" s="80"/>
      <c r="C14" s="29"/>
      <c r="D14" s="9"/>
      <c r="E14" s="81"/>
      <c r="F14" s="30"/>
      <c r="G14" s="31"/>
      <c r="H14" s="32"/>
      <c r="I14" s="33">
        <v>3</v>
      </c>
      <c r="J14" s="34" t="s">
        <v>28</v>
      </c>
      <c r="K14" s="35" t="s">
        <v>29</v>
      </c>
      <c r="L14" s="36">
        <v>15</v>
      </c>
      <c r="M14" s="36"/>
      <c r="N14" s="36"/>
      <c r="O14" s="36"/>
      <c r="P14" s="37">
        <f t="shared" si="3"/>
        <v>15</v>
      </c>
      <c r="Q14" s="36">
        <v>70</v>
      </c>
      <c r="R14" s="36">
        <v>26</v>
      </c>
      <c r="S14" s="39">
        <f t="shared" si="4"/>
        <v>27300</v>
      </c>
      <c r="T14" s="82"/>
      <c r="U14" s="83"/>
    </row>
    <row r="15" spans="1:23" s="40" customFormat="1" ht="33.950000000000003" customHeight="1">
      <c r="A15" s="79"/>
      <c r="B15" s="80"/>
      <c r="C15" s="29"/>
      <c r="D15" s="9"/>
      <c r="E15" s="81"/>
      <c r="F15" s="30"/>
      <c r="G15" s="31"/>
      <c r="H15" s="32"/>
      <c r="I15" s="33">
        <v>3</v>
      </c>
      <c r="J15" s="34" t="s">
        <v>28</v>
      </c>
      <c r="K15" s="35" t="s">
        <v>29</v>
      </c>
      <c r="L15" s="36">
        <v>17</v>
      </c>
      <c r="M15" s="36"/>
      <c r="N15" s="36"/>
      <c r="O15" s="36"/>
      <c r="P15" s="37">
        <f t="shared" si="3"/>
        <v>17</v>
      </c>
      <c r="Q15" s="36">
        <v>70</v>
      </c>
      <c r="R15" s="36">
        <v>41</v>
      </c>
      <c r="S15" s="39">
        <f t="shared" si="4"/>
        <v>48790</v>
      </c>
      <c r="T15" s="82"/>
      <c r="U15" s="83"/>
      <c r="V15" s="8"/>
    </row>
    <row r="16" spans="1:23" s="40" customFormat="1" ht="33.950000000000003" customHeight="1">
      <c r="A16" s="79">
        <v>4</v>
      </c>
      <c r="B16" s="80">
        <v>313</v>
      </c>
      <c r="C16" s="29">
        <v>154522</v>
      </c>
      <c r="D16" s="9" t="s">
        <v>21</v>
      </c>
      <c r="E16" s="81" t="s">
        <v>36</v>
      </c>
      <c r="F16" s="30">
        <v>32</v>
      </c>
      <c r="G16" s="31" t="e">
        <f>H16-J16</f>
        <v>#VALUE!</v>
      </c>
      <c r="H16" s="32">
        <v>829</v>
      </c>
      <c r="I16" s="33">
        <v>1</v>
      </c>
      <c r="J16" s="34" t="s">
        <v>23</v>
      </c>
      <c r="K16" s="35" t="s">
        <v>37</v>
      </c>
      <c r="L16" s="36">
        <v>6</v>
      </c>
      <c r="M16" s="36">
        <v>6</v>
      </c>
      <c r="N16" s="36"/>
      <c r="O16" s="36"/>
      <c r="P16" s="37">
        <f t="shared" si="3"/>
        <v>12</v>
      </c>
      <c r="Q16" s="36">
        <v>65</v>
      </c>
      <c r="R16" s="36">
        <v>20</v>
      </c>
      <c r="S16" s="39">
        <f t="shared" si="4"/>
        <v>15600</v>
      </c>
      <c r="T16" s="82">
        <f>SUM(S16:S19)</f>
        <v>99580</v>
      </c>
      <c r="U16" s="83"/>
      <c r="V16" s="8"/>
    </row>
    <row r="17" spans="1:22" s="40" customFormat="1" ht="33.950000000000003" customHeight="1">
      <c r="A17" s="79"/>
      <c r="B17" s="80"/>
      <c r="C17" s="29"/>
      <c r="D17" s="9"/>
      <c r="E17" s="81"/>
      <c r="F17" s="30"/>
      <c r="G17" s="31"/>
      <c r="H17" s="32"/>
      <c r="I17" s="33">
        <v>1</v>
      </c>
      <c r="J17" s="34" t="s">
        <v>38</v>
      </c>
      <c r="K17" s="35" t="s">
        <v>37</v>
      </c>
      <c r="L17" s="36">
        <v>1</v>
      </c>
      <c r="M17" s="36">
        <v>5</v>
      </c>
      <c r="N17" s="36"/>
      <c r="O17" s="36"/>
      <c r="P17" s="37">
        <f t="shared" si="3"/>
        <v>6</v>
      </c>
      <c r="Q17" s="36">
        <v>65</v>
      </c>
      <c r="R17" s="36">
        <v>20</v>
      </c>
      <c r="S17" s="39">
        <f t="shared" si="4"/>
        <v>7800</v>
      </c>
      <c r="T17" s="82"/>
      <c r="U17" s="83"/>
      <c r="V17" s="8"/>
    </row>
    <row r="18" spans="1:22" s="40" customFormat="1" ht="33.950000000000003" customHeight="1">
      <c r="A18" s="79"/>
      <c r="B18" s="80"/>
      <c r="C18" s="29"/>
      <c r="D18" s="9"/>
      <c r="E18" s="81"/>
      <c r="F18" s="30"/>
      <c r="G18" s="31"/>
      <c r="H18" s="32"/>
      <c r="I18" s="33">
        <v>3</v>
      </c>
      <c r="J18" s="35" t="s">
        <v>39</v>
      </c>
      <c r="K18" s="35" t="s">
        <v>29</v>
      </c>
      <c r="L18" s="36">
        <v>7</v>
      </c>
      <c r="M18" s="36"/>
      <c r="N18" s="36"/>
      <c r="O18" s="36"/>
      <c r="P18" s="37">
        <f t="shared" si="3"/>
        <v>7</v>
      </c>
      <c r="Q18" s="36">
        <v>65</v>
      </c>
      <c r="R18" s="36">
        <v>21</v>
      </c>
      <c r="S18" s="39">
        <f t="shared" si="4"/>
        <v>9555</v>
      </c>
      <c r="T18" s="82"/>
      <c r="U18" s="83"/>
      <c r="V18" s="8"/>
    </row>
    <row r="19" spans="1:22" s="40" customFormat="1" ht="33.950000000000003" customHeight="1">
      <c r="A19" s="79"/>
      <c r="B19" s="80"/>
      <c r="C19" s="29"/>
      <c r="D19" s="9"/>
      <c r="E19" s="81"/>
      <c r="F19" s="30"/>
      <c r="G19" s="31"/>
      <c r="H19" s="32"/>
      <c r="I19" s="33">
        <v>3</v>
      </c>
      <c r="J19" s="35" t="s">
        <v>39</v>
      </c>
      <c r="K19" s="35" t="s">
        <v>29</v>
      </c>
      <c r="L19" s="36">
        <v>25</v>
      </c>
      <c r="M19" s="36"/>
      <c r="N19" s="36"/>
      <c r="O19" s="36"/>
      <c r="P19" s="37">
        <f t="shared" si="3"/>
        <v>25</v>
      </c>
      <c r="Q19" s="36">
        <v>65</v>
      </c>
      <c r="R19" s="36">
        <v>41</v>
      </c>
      <c r="S19" s="39">
        <f t="shared" si="4"/>
        <v>66625</v>
      </c>
      <c r="T19" s="82"/>
      <c r="U19" s="83"/>
      <c r="V19" s="8"/>
    </row>
    <row r="20" spans="1:22" s="40" customFormat="1" ht="33.950000000000003" customHeight="1">
      <c r="A20" s="79">
        <v>5</v>
      </c>
      <c r="B20" s="80">
        <v>315</v>
      </c>
      <c r="C20" s="29">
        <v>154507</v>
      </c>
      <c r="D20" s="9" t="s">
        <v>40</v>
      </c>
      <c r="E20" s="81" t="s">
        <v>41</v>
      </c>
      <c r="F20" s="30">
        <v>15</v>
      </c>
      <c r="G20" s="31" t="e">
        <f>H20-J20</f>
        <v>#VALUE!</v>
      </c>
      <c r="H20" s="32">
        <v>293</v>
      </c>
      <c r="I20" s="33">
        <v>1</v>
      </c>
      <c r="J20" s="34" t="s">
        <v>23</v>
      </c>
      <c r="K20" s="35" t="s">
        <v>37</v>
      </c>
      <c r="L20" s="38">
        <v>14</v>
      </c>
      <c r="M20" s="36">
        <v>2</v>
      </c>
      <c r="N20" s="36">
        <v>0</v>
      </c>
      <c r="O20" s="36">
        <v>124</v>
      </c>
      <c r="P20" s="37">
        <f t="shared" si="3"/>
        <v>140</v>
      </c>
      <c r="Q20" s="36">
        <v>70</v>
      </c>
      <c r="R20" s="38">
        <v>20</v>
      </c>
      <c r="S20" s="39">
        <f t="shared" si="4"/>
        <v>196000</v>
      </c>
      <c r="T20" s="82">
        <f>SUM(S20:S26)</f>
        <v>316890</v>
      </c>
      <c r="U20" s="83"/>
      <c r="V20" s="8"/>
    </row>
    <row r="21" spans="1:22" s="40" customFormat="1" ht="33.950000000000003" customHeight="1">
      <c r="A21" s="79"/>
      <c r="B21" s="80"/>
      <c r="C21" s="29"/>
      <c r="D21" s="9"/>
      <c r="E21" s="81"/>
      <c r="F21" s="30"/>
      <c r="G21" s="31"/>
      <c r="H21" s="32"/>
      <c r="I21" s="33">
        <v>2</v>
      </c>
      <c r="J21" s="34" t="s">
        <v>25</v>
      </c>
      <c r="K21" s="35" t="s">
        <v>42</v>
      </c>
      <c r="L21" s="38">
        <v>2</v>
      </c>
      <c r="M21" s="36">
        <v>0</v>
      </c>
      <c r="N21" s="36">
        <v>0</v>
      </c>
      <c r="O21" s="36">
        <v>24</v>
      </c>
      <c r="P21" s="37">
        <f t="shared" si="3"/>
        <v>26</v>
      </c>
      <c r="Q21" s="36">
        <v>70</v>
      </c>
      <c r="R21" s="38">
        <v>15</v>
      </c>
      <c r="S21" s="39">
        <f t="shared" si="4"/>
        <v>27300</v>
      </c>
      <c r="T21" s="82"/>
      <c r="U21" s="83"/>
      <c r="V21" s="8"/>
    </row>
    <row r="22" spans="1:22" s="40" customFormat="1" ht="33.950000000000003" customHeight="1">
      <c r="A22" s="79"/>
      <c r="B22" s="80"/>
      <c r="C22" s="29"/>
      <c r="D22" s="9"/>
      <c r="E22" s="81"/>
      <c r="F22" s="30"/>
      <c r="G22" s="31"/>
      <c r="H22" s="32"/>
      <c r="I22" s="33">
        <v>2</v>
      </c>
      <c r="J22" s="34" t="s">
        <v>43</v>
      </c>
      <c r="K22" s="35" t="s">
        <v>42</v>
      </c>
      <c r="L22" s="38">
        <v>1</v>
      </c>
      <c r="M22" s="36">
        <v>0</v>
      </c>
      <c r="N22" s="36">
        <v>0</v>
      </c>
      <c r="O22" s="36">
        <v>16</v>
      </c>
      <c r="P22" s="37">
        <f t="shared" si="3"/>
        <v>17</v>
      </c>
      <c r="Q22" s="36">
        <v>70</v>
      </c>
      <c r="R22" s="38">
        <v>15</v>
      </c>
      <c r="S22" s="39">
        <f t="shared" si="4"/>
        <v>17850</v>
      </c>
      <c r="T22" s="82"/>
      <c r="U22" s="83"/>
      <c r="V22" s="8"/>
    </row>
    <row r="23" spans="1:22" s="40" customFormat="1" ht="33.950000000000003" customHeight="1">
      <c r="A23" s="79"/>
      <c r="B23" s="80"/>
      <c r="C23" s="29"/>
      <c r="D23" s="9"/>
      <c r="E23" s="81"/>
      <c r="F23" s="30"/>
      <c r="G23" s="31"/>
      <c r="H23" s="32"/>
      <c r="I23" s="33">
        <v>2</v>
      </c>
      <c r="J23" s="34" t="s">
        <v>44</v>
      </c>
      <c r="K23" s="35" t="s">
        <v>45</v>
      </c>
      <c r="L23" s="38">
        <v>0</v>
      </c>
      <c r="M23" s="36">
        <v>0</v>
      </c>
      <c r="N23" s="36">
        <v>0</v>
      </c>
      <c r="O23" s="36">
        <v>8</v>
      </c>
      <c r="P23" s="37">
        <f t="shared" si="3"/>
        <v>8</v>
      </c>
      <c r="Q23" s="36">
        <v>70</v>
      </c>
      <c r="R23" s="38">
        <v>10</v>
      </c>
      <c r="S23" s="39">
        <f t="shared" si="4"/>
        <v>5600</v>
      </c>
      <c r="T23" s="82"/>
      <c r="U23" s="83"/>
      <c r="V23" s="8"/>
    </row>
    <row r="24" spans="1:22" s="40" customFormat="1" ht="33.950000000000003" customHeight="1">
      <c r="A24" s="79"/>
      <c r="B24" s="80"/>
      <c r="C24" s="29"/>
      <c r="D24" s="9"/>
      <c r="E24" s="81"/>
      <c r="F24" s="30"/>
      <c r="G24" s="31"/>
      <c r="H24" s="32"/>
      <c r="I24" s="33">
        <v>2</v>
      </c>
      <c r="J24" s="35" t="s">
        <v>46</v>
      </c>
      <c r="K24" s="35" t="s">
        <v>47</v>
      </c>
      <c r="L24" s="38"/>
      <c r="M24" s="36"/>
      <c r="N24" s="36"/>
      <c r="O24" s="36">
        <v>67</v>
      </c>
      <c r="P24" s="37">
        <f t="shared" si="3"/>
        <v>67</v>
      </c>
      <c r="Q24" s="36">
        <v>70</v>
      </c>
      <c r="R24" s="38">
        <v>2</v>
      </c>
      <c r="S24" s="39">
        <f t="shared" si="4"/>
        <v>9380</v>
      </c>
      <c r="T24" s="82"/>
      <c r="U24" s="83"/>
      <c r="V24" s="8"/>
    </row>
    <row r="25" spans="1:22" s="40" customFormat="1" ht="33.950000000000003" customHeight="1">
      <c r="A25" s="79"/>
      <c r="B25" s="80"/>
      <c r="C25" s="29"/>
      <c r="D25" s="9"/>
      <c r="E25" s="81"/>
      <c r="F25" s="30"/>
      <c r="G25" s="31"/>
      <c r="H25" s="32"/>
      <c r="I25" s="33">
        <v>3</v>
      </c>
      <c r="J25" s="35" t="s">
        <v>39</v>
      </c>
      <c r="K25" s="35" t="s">
        <v>26</v>
      </c>
      <c r="L25" s="38">
        <v>14</v>
      </c>
      <c r="M25" s="36"/>
      <c r="N25" s="36"/>
      <c r="O25" s="36"/>
      <c r="P25" s="37">
        <f t="shared" si="3"/>
        <v>14</v>
      </c>
      <c r="Q25" s="36">
        <v>70</v>
      </c>
      <c r="R25" s="38">
        <v>21</v>
      </c>
      <c r="S25" s="39">
        <f t="shared" si="4"/>
        <v>20580</v>
      </c>
      <c r="T25" s="82"/>
      <c r="U25" s="83"/>
      <c r="V25" s="8"/>
    </row>
    <row r="26" spans="1:22" s="40" customFormat="1" ht="33.950000000000003" customHeight="1">
      <c r="A26" s="79"/>
      <c r="B26" s="80"/>
      <c r="C26" s="29"/>
      <c r="D26" s="9"/>
      <c r="E26" s="81"/>
      <c r="F26" s="30"/>
      <c r="G26" s="31"/>
      <c r="H26" s="32"/>
      <c r="I26" s="33">
        <v>3</v>
      </c>
      <c r="J26" s="35" t="s">
        <v>39</v>
      </c>
      <c r="K26" s="35" t="s">
        <v>26</v>
      </c>
      <c r="L26" s="38">
        <v>14</v>
      </c>
      <c r="M26" s="36"/>
      <c r="N26" s="36"/>
      <c r="O26" s="36"/>
      <c r="P26" s="37">
        <f t="shared" si="3"/>
        <v>14</v>
      </c>
      <c r="Q26" s="36">
        <v>70</v>
      </c>
      <c r="R26" s="38">
        <v>41</v>
      </c>
      <c r="S26" s="39">
        <f t="shared" si="4"/>
        <v>40180</v>
      </c>
      <c r="T26" s="82"/>
      <c r="U26" s="83"/>
      <c r="V26" s="8"/>
    </row>
    <row r="27" spans="1:22" s="40" customFormat="1" ht="33.950000000000003" customHeight="1">
      <c r="A27" s="79">
        <v>6</v>
      </c>
      <c r="B27" s="80">
        <v>316</v>
      </c>
      <c r="C27" s="29">
        <v>154508</v>
      </c>
      <c r="D27" s="9" t="s">
        <v>48</v>
      </c>
      <c r="E27" s="81" t="s">
        <v>49</v>
      </c>
      <c r="F27" s="30">
        <v>18</v>
      </c>
      <c r="G27" s="31" t="e">
        <f>H27-J27</f>
        <v>#VALUE!</v>
      </c>
      <c r="H27" s="32">
        <v>425</v>
      </c>
      <c r="I27" s="33">
        <v>2</v>
      </c>
      <c r="J27" s="34" t="s">
        <v>50</v>
      </c>
      <c r="K27" s="35" t="s">
        <v>51</v>
      </c>
      <c r="L27" s="38">
        <v>1</v>
      </c>
      <c r="M27" s="36">
        <v>1</v>
      </c>
      <c r="N27" s="36">
        <v>0</v>
      </c>
      <c r="O27" s="36">
        <v>6</v>
      </c>
      <c r="P27" s="37">
        <f t="shared" si="3"/>
        <v>8</v>
      </c>
      <c r="Q27" s="36">
        <v>70</v>
      </c>
      <c r="R27" s="38">
        <v>40</v>
      </c>
      <c r="S27" s="39">
        <f t="shared" si="4"/>
        <v>22400</v>
      </c>
      <c r="T27" s="82">
        <f>SUM(S27:S29)</f>
        <v>137270</v>
      </c>
      <c r="U27" s="83"/>
      <c r="V27" s="8"/>
    </row>
    <row r="28" spans="1:22" s="40" customFormat="1" ht="33.950000000000003" customHeight="1">
      <c r="A28" s="79"/>
      <c r="B28" s="80"/>
      <c r="C28" s="29"/>
      <c r="D28" s="9"/>
      <c r="E28" s="81"/>
      <c r="F28" s="30"/>
      <c r="G28" s="31"/>
      <c r="H28" s="32"/>
      <c r="I28" s="41">
        <v>3</v>
      </c>
      <c r="J28" s="35" t="s">
        <v>39</v>
      </c>
      <c r="K28" s="35" t="s">
        <v>52</v>
      </c>
      <c r="L28" s="38">
        <v>1</v>
      </c>
      <c r="M28" s="36"/>
      <c r="N28" s="36"/>
      <c r="O28" s="36"/>
      <c r="P28" s="37">
        <f t="shared" si="3"/>
        <v>1</v>
      </c>
      <c r="Q28" s="36">
        <v>70</v>
      </c>
      <c r="R28" s="38">
        <v>1</v>
      </c>
      <c r="S28" s="39">
        <f t="shared" si="4"/>
        <v>70</v>
      </c>
      <c r="T28" s="82"/>
      <c r="U28" s="83"/>
      <c r="V28" s="8"/>
    </row>
    <row r="29" spans="1:22" s="40" customFormat="1" ht="33.950000000000003" customHeight="1">
      <c r="A29" s="79"/>
      <c r="B29" s="80"/>
      <c r="C29" s="29"/>
      <c r="D29" s="9"/>
      <c r="E29" s="81"/>
      <c r="F29" s="30"/>
      <c r="G29" s="31"/>
      <c r="H29" s="32"/>
      <c r="I29" s="41">
        <v>3</v>
      </c>
      <c r="J29" s="35" t="s">
        <v>39</v>
      </c>
      <c r="K29" s="35" t="s">
        <v>29</v>
      </c>
      <c r="L29" s="38">
        <v>40</v>
      </c>
      <c r="M29" s="36"/>
      <c r="N29" s="36"/>
      <c r="O29" s="36"/>
      <c r="P29" s="37">
        <f t="shared" si="3"/>
        <v>40</v>
      </c>
      <c r="Q29" s="36">
        <v>70</v>
      </c>
      <c r="R29" s="38">
        <v>41</v>
      </c>
      <c r="S29" s="39">
        <f t="shared" si="4"/>
        <v>114800</v>
      </c>
      <c r="T29" s="82"/>
      <c r="U29" s="83"/>
      <c r="V29" s="8"/>
    </row>
    <row r="30" spans="1:22" s="40" customFormat="1" ht="30" customHeight="1">
      <c r="A30" s="79">
        <v>7</v>
      </c>
      <c r="B30" s="80">
        <v>317</v>
      </c>
      <c r="C30" s="29">
        <v>154510</v>
      </c>
      <c r="D30" s="9" t="s">
        <v>53</v>
      </c>
      <c r="E30" s="81" t="s">
        <v>54</v>
      </c>
      <c r="F30" s="30">
        <v>39</v>
      </c>
      <c r="G30" s="31" t="e">
        <f>H30-J30</f>
        <v>#VALUE!</v>
      </c>
      <c r="H30" s="32">
        <v>893</v>
      </c>
      <c r="I30" s="33">
        <v>1</v>
      </c>
      <c r="J30" s="34" t="s">
        <v>23</v>
      </c>
      <c r="K30" s="35" t="s">
        <v>35</v>
      </c>
      <c r="L30" s="38">
        <v>8</v>
      </c>
      <c r="M30" s="36">
        <v>1</v>
      </c>
      <c r="N30" s="36"/>
      <c r="O30" s="36">
        <v>7</v>
      </c>
      <c r="P30" s="37">
        <f t="shared" si="3"/>
        <v>16</v>
      </c>
      <c r="Q30" s="36">
        <v>70</v>
      </c>
      <c r="R30" s="38">
        <v>20</v>
      </c>
      <c r="S30" s="39">
        <f t="shared" si="4"/>
        <v>22400</v>
      </c>
      <c r="T30" s="82">
        <f>SUM(S30:S32)</f>
        <v>59710</v>
      </c>
      <c r="U30" s="83"/>
      <c r="V30" s="8"/>
    </row>
    <row r="31" spans="1:22" s="40" customFormat="1" ht="30" customHeight="1">
      <c r="A31" s="79"/>
      <c r="B31" s="80"/>
      <c r="C31" s="29"/>
      <c r="D31" s="9"/>
      <c r="E31" s="81"/>
      <c r="F31" s="30"/>
      <c r="G31" s="31"/>
      <c r="H31" s="32"/>
      <c r="I31" s="41">
        <v>3</v>
      </c>
      <c r="J31" s="35" t="s">
        <v>39</v>
      </c>
      <c r="K31" s="35" t="s">
        <v>55</v>
      </c>
      <c r="L31" s="38"/>
      <c r="M31" s="36"/>
      <c r="N31" s="36"/>
      <c r="O31" s="36"/>
      <c r="P31" s="37">
        <f t="shared" si="3"/>
        <v>0</v>
      </c>
      <c r="Q31" s="36">
        <v>70</v>
      </c>
      <c r="R31" s="38">
        <v>5</v>
      </c>
      <c r="S31" s="39">
        <f t="shared" si="4"/>
        <v>0</v>
      </c>
      <c r="T31" s="82"/>
      <c r="U31" s="83"/>
      <c r="V31" s="8"/>
    </row>
    <row r="32" spans="1:22" s="40" customFormat="1" ht="30" customHeight="1">
      <c r="A32" s="79"/>
      <c r="B32" s="80"/>
      <c r="C32" s="29"/>
      <c r="D32" s="9"/>
      <c r="E32" s="81"/>
      <c r="F32" s="30"/>
      <c r="G32" s="31"/>
      <c r="H32" s="32"/>
      <c r="I32" s="41">
        <v>3</v>
      </c>
      <c r="J32" s="35" t="s">
        <v>39</v>
      </c>
      <c r="K32" s="35" t="s">
        <v>29</v>
      </c>
      <c r="L32" s="38">
        <v>13</v>
      </c>
      <c r="M32" s="36"/>
      <c r="N32" s="36"/>
      <c r="O32" s="36"/>
      <c r="P32" s="37">
        <f t="shared" si="3"/>
        <v>13</v>
      </c>
      <c r="Q32" s="36">
        <v>70</v>
      </c>
      <c r="R32" s="38">
        <v>41</v>
      </c>
      <c r="S32" s="39">
        <f t="shared" si="4"/>
        <v>37310</v>
      </c>
      <c r="T32" s="82"/>
      <c r="U32" s="83"/>
      <c r="V32" s="8"/>
    </row>
    <row r="33" spans="1:22" s="40" customFormat="1" ht="30" customHeight="1">
      <c r="A33" s="79">
        <v>8</v>
      </c>
      <c r="B33" s="80">
        <v>318</v>
      </c>
      <c r="C33" s="29">
        <v>154523</v>
      </c>
      <c r="D33" s="9" t="s">
        <v>53</v>
      </c>
      <c r="E33" s="81" t="s">
        <v>56</v>
      </c>
      <c r="F33" s="30">
        <v>17</v>
      </c>
      <c r="G33" s="31" t="e">
        <f>H33-J33</f>
        <v>#VALUE!</v>
      </c>
      <c r="H33" s="32">
        <v>381</v>
      </c>
      <c r="I33" s="33">
        <v>1</v>
      </c>
      <c r="J33" s="34" t="s">
        <v>23</v>
      </c>
      <c r="K33" s="35" t="s">
        <v>35</v>
      </c>
      <c r="L33" s="38">
        <v>20</v>
      </c>
      <c r="M33" s="36">
        <v>7</v>
      </c>
      <c r="N33" s="36">
        <v>0</v>
      </c>
      <c r="O33" s="36">
        <v>40</v>
      </c>
      <c r="P33" s="37">
        <f t="shared" si="3"/>
        <v>67</v>
      </c>
      <c r="Q33" s="36">
        <v>70</v>
      </c>
      <c r="R33" s="38">
        <v>15</v>
      </c>
      <c r="S33" s="39">
        <f t="shared" si="4"/>
        <v>70350</v>
      </c>
      <c r="T33" s="82">
        <f>SUM(S33:S34)</f>
        <v>106750</v>
      </c>
      <c r="U33" s="83"/>
      <c r="V33" s="8"/>
    </row>
    <row r="34" spans="1:22" s="40" customFormat="1" ht="30" customHeight="1">
      <c r="A34" s="79"/>
      <c r="B34" s="80"/>
      <c r="C34" s="29"/>
      <c r="D34" s="9"/>
      <c r="E34" s="81"/>
      <c r="F34" s="30"/>
      <c r="G34" s="31"/>
      <c r="H34" s="32"/>
      <c r="I34" s="41">
        <v>3</v>
      </c>
      <c r="J34" s="35" t="s">
        <v>39</v>
      </c>
      <c r="K34" s="35" t="s">
        <v>29</v>
      </c>
      <c r="L34" s="38">
        <v>20</v>
      </c>
      <c r="M34" s="36"/>
      <c r="N34" s="36"/>
      <c r="O34" s="36"/>
      <c r="P34" s="37">
        <f t="shared" si="3"/>
        <v>20</v>
      </c>
      <c r="Q34" s="36">
        <v>70</v>
      </c>
      <c r="R34" s="38">
        <v>26</v>
      </c>
      <c r="S34" s="39">
        <f t="shared" si="4"/>
        <v>36400</v>
      </c>
      <c r="T34" s="82"/>
      <c r="U34" s="83"/>
      <c r="V34" s="8"/>
    </row>
    <row r="35" spans="1:22" s="40" customFormat="1" ht="30" customHeight="1">
      <c r="A35" s="79">
        <v>9</v>
      </c>
      <c r="B35" s="80">
        <v>320</v>
      </c>
      <c r="C35" s="29">
        <v>154509</v>
      </c>
      <c r="D35" s="9" t="s">
        <v>53</v>
      </c>
      <c r="E35" s="81" t="s">
        <v>57</v>
      </c>
      <c r="F35" s="30">
        <v>15</v>
      </c>
      <c r="G35" s="31" t="e">
        <f>H35-J35</f>
        <v>#VALUE!</v>
      </c>
      <c r="H35" s="32">
        <v>383</v>
      </c>
      <c r="I35" s="33">
        <v>1</v>
      </c>
      <c r="J35" s="34" t="s">
        <v>23</v>
      </c>
      <c r="K35" s="35" t="s">
        <v>58</v>
      </c>
      <c r="L35" s="38">
        <v>36</v>
      </c>
      <c r="M35" s="36">
        <v>11</v>
      </c>
      <c r="N35" s="36">
        <v>0</v>
      </c>
      <c r="O35" s="36">
        <v>10</v>
      </c>
      <c r="P35" s="37">
        <f t="shared" si="3"/>
        <v>57</v>
      </c>
      <c r="Q35" s="36">
        <v>70</v>
      </c>
      <c r="R35" s="38">
        <v>20</v>
      </c>
      <c r="S35" s="39">
        <f t="shared" si="4"/>
        <v>79800</v>
      </c>
      <c r="T35" s="82">
        <f>SUM(S35:S37)</f>
        <v>132720</v>
      </c>
      <c r="U35" s="83"/>
      <c r="V35" s="8"/>
    </row>
    <row r="36" spans="1:22" s="40" customFormat="1" ht="30" customHeight="1">
      <c r="A36" s="79"/>
      <c r="B36" s="80"/>
      <c r="C36" s="29"/>
      <c r="D36" s="9"/>
      <c r="E36" s="81"/>
      <c r="F36" s="30"/>
      <c r="G36" s="31"/>
      <c r="H36" s="32"/>
      <c r="I36" s="41">
        <v>3</v>
      </c>
      <c r="J36" s="35" t="s">
        <v>39</v>
      </c>
      <c r="K36" s="35" t="s">
        <v>59</v>
      </c>
      <c r="L36" s="38">
        <v>36</v>
      </c>
      <c r="M36" s="36"/>
      <c r="N36" s="36"/>
      <c r="O36" s="36"/>
      <c r="P36" s="37">
        <f t="shared" si="3"/>
        <v>36</v>
      </c>
      <c r="Q36" s="36">
        <v>70</v>
      </c>
      <c r="R36" s="38">
        <v>6</v>
      </c>
      <c r="S36" s="39">
        <f t="shared" si="4"/>
        <v>15120</v>
      </c>
      <c r="T36" s="82"/>
      <c r="U36" s="83"/>
      <c r="V36" s="8"/>
    </row>
    <row r="37" spans="1:22" s="40" customFormat="1" ht="30" customHeight="1">
      <c r="A37" s="79"/>
      <c r="B37" s="80"/>
      <c r="C37" s="29"/>
      <c r="D37" s="9"/>
      <c r="E37" s="81"/>
      <c r="F37" s="30"/>
      <c r="G37" s="31"/>
      <c r="H37" s="32"/>
      <c r="I37" s="41">
        <v>3</v>
      </c>
      <c r="J37" s="35" t="s">
        <v>39</v>
      </c>
      <c r="K37" s="35" t="s">
        <v>60</v>
      </c>
      <c r="L37" s="38">
        <v>36</v>
      </c>
      <c r="M37" s="36"/>
      <c r="N37" s="36"/>
      <c r="O37" s="36"/>
      <c r="P37" s="37">
        <f t="shared" si="3"/>
        <v>36</v>
      </c>
      <c r="Q37" s="36">
        <v>70</v>
      </c>
      <c r="R37" s="38">
        <v>15</v>
      </c>
      <c r="S37" s="39">
        <f t="shared" si="4"/>
        <v>37800</v>
      </c>
      <c r="T37" s="82"/>
      <c r="U37" s="83"/>
      <c r="V37" s="8"/>
    </row>
    <row r="38" spans="1:22" s="40" customFormat="1" ht="30" customHeight="1">
      <c r="A38" s="42">
        <v>10</v>
      </c>
      <c r="B38" s="43">
        <v>321</v>
      </c>
      <c r="C38" s="29">
        <v>154512</v>
      </c>
      <c r="D38" s="9" t="s">
        <v>61</v>
      </c>
      <c r="E38" s="30" t="s">
        <v>62</v>
      </c>
      <c r="F38" s="30">
        <v>8</v>
      </c>
      <c r="G38" s="31" t="e">
        <f>H38-J38</f>
        <v>#VALUE!</v>
      </c>
      <c r="H38" s="32">
        <v>138</v>
      </c>
      <c r="I38" s="41">
        <v>3</v>
      </c>
      <c r="J38" s="35" t="s">
        <v>39</v>
      </c>
      <c r="K38" s="35" t="s">
        <v>29</v>
      </c>
      <c r="L38" s="38">
        <v>6</v>
      </c>
      <c r="M38" s="36"/>
      <c r="N38" s="36"/>
      <c r="O38" s="36"/>
      <c r="P38" s="37">
        <f t="shared" si="3"/>
        <v>6</v>
      </c>
      <c r="Q38" s="36">
        <v>70</v>
      </c>
      <c r="R38" s="36">
        <v>41</v>
      </c>
      <c r="S38" s="39">
        <f t="shared" si="4"/>
        <v>17220</v>
      </c>
      <c r="T38" s="44">
        <f>S38</f>
        <v>17220</v>
      </c>
      <c r="U38" s="45"/>
      <c r="V38" s="8"/>
    </row>
    <row r="39" spans="1:22" s="40" customFormat="1" ht="30" customHeight="1">
      <c r="A39" s="79">
        <v>11</v>
      </c>
      <c r="B39" s="80">
        <v>322</v>
      </c>
      <c r="C39" s="29">
        <v>154511</v>
      </c>
      <c r="D39" s="9" t="s">
        <v>61</v>
      </c>
      <c r="E39" s="81" t="s">
        <v>63</v>
      </c>
      <c r="F39" s="30">
        <v>10</v>
      </c>
      <c r="G39" s="31" t="e">
        <f>H39-J39</f>
        <v>#VALUE!</v>
      </c>
      <c r="H39" s="32">
        <v>252</v>
      </c>
      <c r="I39" s="33">
        <v>1</v>
      </c>
      <c r="J39" s="34" t="s">
        <v>23</v>
      </c>
      <c r="K39" s="35" t="s">
        <v>58</v>
      </c>
      <c r="L39" s="38">
        <v>11</v>
      </c>
      <c r="M39" s="36"/>
      <c r="N39" s="36"/>
      <c r="O39" s="36">
        <v>23</v>
      </c>
      <c r="P39" s="37">
        <f t="shared" si="3"/>
        <v>34</v>
      </c>
      <c r="Q39" s="36">
        <v>70</v>
      </c>
      <c r="R39" s="38">
        <v>20</v>
      </c>
      <c r="S39" s="39">
        <f t="shared" si="4"/>
        <v>47600</v>
      </c>
      <c r="T39" s="82">
        <f>SUM(S39:S41)</f>
        <v>67970</v>
      </c>
      <c r="U39" s="83"/>
      <c r="V39" s="8"/>
    </row>
    <row r="40" spans="1:22" s="40" customFormat="1" ht="30" customHeight="1">
      <c r="A40" s="79"/>
      <c r="B40" s="80"/>
      <c r="C40" s="29"/>
      <c r="D40" s="9"/>
      <c r="E40" s="81"/>
      <c r="F40" s="30"/>
      <c r="G40" s="31"/>
      <c r="H40" s="32"/>
      <c r="I40" s="33">
        <v>2</v>
      </c>
      <c r="J40" s="34" t="s">
        <v>64</v>
      </c>
      <c r="K40" s="35" t="s">
        <v>65</v>
      </c>
      <c r="L40" s="38"/>
      <c r="M40" s="36"/>
      <c r="N40" s="36"/>
      <c r="O40" s="36">
        <v>15</v>
      </c>
      <c r="P40" s="37">
        <f t="shared" si="3"/>
        <v>15</v>
      </c>
      <c r="Q40" s="36">
        <v>70</v>
      </c>
      <c r="R40" s="38">
        <v>4</v>
      </c>
      <c r="S40" s="39">
        <f t="shared" si="4"/>
        <v>4200</v>
      </c>
      <c r="T40" s="82"/>
      <c r="U40" s="83"/>
      <c r="V40" s="8"/>
    </row>
    <row r="41" spans="1:22" s="40" customFormat="1" ht="30" customHeight="1">
      <c r="A41" s="79"/>
      <c r="B41" s="80"/>
      <c r="C41" s="29"/>
      <c r="D41" s="9"/>
      <c r="E41" s="81"/>
      <c r="F41" s="30"/>
      <c r="G41" s="31"/>
      <c r="H41" s="32"/>
      <c r="I41" s="41">
        <v>3</v>
      </c>
      <c r="J41" s="35" t="s">
        <v>39</v>
      </c>
      <c r="K41" s="35" t="s">
        <v>29</v>
      </c>
      <c r="L41" s="38">
        <v>11</v>
      </c>
      <c r="M41" s="36"/>
      <c r="N41" s="36"/>
      <c r="O41" s="36"/>
      <c r="P41" s="37">
        <f t="shared" si="3"/>
        <v>11</v>
      </c>
      <c r="Q41" s="36">
        <v>70</v>
      </c>
      <c r="R41" s="38">
        <v>21</v>
      </c>
      <c r="S41" s="39">
        <f t="shared" si="4"/>
        <v>16170</v>
      </c>
      <c r="T41" s="82"/>
      <c r="U41" s="83"/>
      <c r="V41" s="8"/>
    </row>
    <row r="42" spans="1:22" s="40" customFormat="1" ht="30" customHeight="1">
      <c r="A42" s="79">
        <v>12</v>
      </c>
      <c r="B42" s="80">
        <v>325</v>
      </c>
      <c r="C42" s="29">
        <v>154515</v>
      </c>
      <c r="D42" s="9" t="s">
        <v>66</v>
      </c>
      <c r="E42" s="81" t="s">
        <v>67</v>
      </c>
      <c r="F42" s="30">
        <v>13</v>
      </c>
      <c r="G42" s="31" t="e">
        <f>H42-J42</f>
        <v>#VALUE!</v>
      </c>
      <c r="H42" s="32">
        <v>293</v>
      </c>
      <c r="I42" s="33">
        <v>1</v>
      </c>
      <c r="J42" s="34" t="s">
        <v>23</v>
      </c>
      <c r="K42" s="35" t="s">
        <v>37</v>
      </c>
      <c r="L42" s="38">
        <v>0</v>
      </c>
      <c r="M42" s="36">
        <v>4</v>
      </c>
      <c r="N42" s="36">
        <v>4</v>
      </c>
      <c r="O42" s="36">
        <v>16</v>
      </c>
      <c r="P42" s="37">
        <f t="shared" si="3"/>
        <v>24</v>
      </c>
      <c r="Q42" s="36">
        <v>70</v>
      </c>
      <c r="R42" s="38">
        <v>20</v>
      </c>
      <c r="S42" s="39">
        <f t="shared" si="4"/>
        <v>33600</v>
      </c>
      <c r="T42" s="82">
        <f>SUM(S42:S43)</f>
        <v>85260</v>
      </c>
      <c r="U42" s="83"/>
      <c r="V42" s="8"/>
    </row>
    <row r="43" spans="1:22" s="40" customFormat="1" ht="30" customHeight="1">
      <c r="A43" s="79"/>
      <c r="B43" s="80"/>
      <c r="C43" s="29"/>
      <c r="D43" s="9"/>
      <c r="E43" s="81"/>
      <c r="F43" s="30"/>
      <c r="G43" s="31"/>
      <c r="H43" s="32"/>
      <c r="I43" s="41">
        <v>3</v>
      </c>
      <c r="J43" s="35" t="s">
        <v>39</v>
      </c>
      <c r="K43" s="35" t="s">
        <v>29</v>
      </c>
      <c r="L43" s="38">
        <v>18</v>
      </c>
      <c r="M43" s="36"/>
      <c r="N43" s="36"/>
      <c r="O43" s="36"/>
      <c r="P43" s="37">
        <f t="shared" si="3"/>
        <v>18</v>
      </c>
      <c r="Q43" s="36">
        <v>70</v>
      </c>
      <c r="R43" s="38">
        <v>41</v>
      </c>
      <c r="S43" s="39">
        <f t="shared" si="4"/>
        <v>51660</v>
      </c>
      <c r="T43" s="82"/>
      <c r="U43" s="83"/>
      <c r="V43" s="8"/>
    </row>
    <row r="44" spans="1:22" s="40" customFormat="1" ht="30" customHeight="1">
      <c r="A44" s="79">
        <v>13</v>
      </c>
      <c r="B44" s="80">
        <v>326</v>
      </c>
      <c r="C44" s="29">
        <v>154516</v>
      </c>
      <c r="D44" s="9" t="s">
        <v>68</v>
      </c>
      <c r="E44" s="81" t="s">
        <v>69</v>
      </c>
      <c r="F44" s="30">
        <v>6</v>
      </c>
      <c r="G44" s="31" t="e">
        <f>H44-J44</f>
        <v>#VALUE!</v>
      </c>
      <c r="H44" s="32">
        <v>75</v>
      </c>
      <c r="I44" s="33">
        <v>1</v>
      </c>
      <c r="J44" s="34" t="s">
        <v>23</v>
      </c>
      <c r="K44" s="35" t="s">
        <v>37</v>
      </c>
      <c r="L44" s="36">
        <v>19</v>
      </c>
      <c r="M44" s="36">
        <v>6</v>
      </c>
      <c r="N44" s="36">
        <v>0</v>
      </c>
      <c r="O44" s="36">
        <v>6</v>
      </c>
      <c r="P44" s="37">
        <f t="shared" si="3"/>
        <v>31</v>
      </c>
      <c r="Q44" s="36">
        <v>70</v>
      </c>
      <c r="R44" s="38">
        <v>20</v>
      </c>
      <c r="S44" s="39">
        <f t="shared" si="4"/>
        <v>43400</v>
      </c>
      <c r="T44" s="82">
        <f>SUM(S44:S45)</f>
        <v>71330</v>
      </c>
      <c r="U44" s="99"/>
      <c r="V44" s="8"/>
    </row>
    <row r="45" spans="1:22" s="40" customFormat="1" ht="30" customHeight="1">
      <c r="A45" s="79"/>
      <c r="B45" s="80"/>
      <c r="C45" s="29"/>
      <c r="D45" s="9"/>
      <c r="E45" s="81"/>
      <c r="F45" s="30"/>
      <c r="G45" s="31"/>
      <c r="H45" s="32"/>
      <c r="I45" s="33">
        <v>3</v>
      </c>
      <c r="J45" s="34" t="s">
        <v>28</v>
      </c>
      <c r="K45" s="35" t="s">
        <v>29</v>
      </c>
      <c r="L45" s="36">
        <v>19</v>
      </c>
      <c r="M45" s="36"/>
      <c r="N45" s="36"/>
      <c r="O45" s="36"/>
      <c r="P45" s="37">
        <f t="shared" si="3"/>
        <v>19</v>
      </c>
      <c r="Q45" s="36">
        <v>70</v>
      </c>
      <c r="R45" s="38">
        <v>21</v>
      </c>
      <c r="S45" s="39">
        <f t="shared" si="4"/>
        <v>27930</v>
      </c>
      <c r="T45" s="82"/>
      <c r="U45" s="99"/>
      <c r="V45" s="8"/>
    </row>
    <row r="46" spans="1:22" s="40" customFormat="1" ht="30" customHeight="1">
      <c r="A46" s="79">
        <v>14</v>
      </c>
      <c r="B46" s="80">
        <v>327</v>
      </c>
      <c r="C46" s="29">
        <v>154513</v>
      </c>
      <c r="D46" s="9" t="s">
        <v>70</v>
      </c>
      <c r="E46" s="81" t="s">
        <v>71</v>
      </c>
      <c r="F46" s="30">
        <v>14</v>
      </c>
      <c r="G46" s="31" t="e">
        <f>H46-J46</f>
        <v>#VALUE!</v>
      </c>
      <c r="H46" s="32">
        <v>289</v>
      </c>
      <c r="I46" s="33">
        <v>1</v>
      </c>
      <c r="J46" s="34" t="s">
        <v>23</v>
      </c>
      <c r="K46" s="35" t="s">
        <v>72</v>
      </c>
      <c r="L46" s="38">
        <v>0</v>
      </c>
      <c r="M46" s="36">
        <v>5</v>
      </c>
      <c r="N46" s="36">
        <v>0</v>
      </c>
      <c r="O46" s="36">
        <v>0</v>
      </c>
      <c r="P46" s="37">
        <f>SUM(L46:O46)</f>
        <v>5</v>
      </c>
      <c r="Q46" s="36">
        <v>70</v>
      </c>
      <c r="R46" s="38">
        <v>9</v>
      </c>
      <c r="S46" s="39">
        <f>P46*R46*Q46</f>
        <v>3150</v>
      </c>
      <c r="T46" s="82">
        <f>SUM(S46:S47)</f>
        <v>94990</v>
      </c>
      <c r="U46" s="83"/>
      <c r="V46" s="8"/>
    </row>
    <row r="47" spans="1:22" s="40" customFormat="1" ht="30" customHeight="1">
      <c r="A47" s="79"/>
      <c r="B47" s="80"/>
      <c r="C47" s="29"/>
      <c r="D47" s="9"/>
      <c r="E47" s="81"/>
      <c r="F47" s="30"/>
      <c r="G47" s="31"/>
      <c r="H47" s="32"/>
      <c r="I47" s="41">
        <v>3</v>
      </c>
      <c r="J47" s="35" t="s">
        <v>39</v>
      </c>
      <c r="K47" s="35" t="s">
        <v>29</v>
      </c>
      <c r="L47" s="38">
        <v>32</v>
      </c>
      <c r="M47" s="36"/>
      <c r="N47" s="36"/>
      <c r="O47" s="36"/>
      <c r="P47" s="37">
        <f>SUM(L47:O47)</f>
        <v>32</v>
      </c>
      <c r="Q47" s="36">
        <v>70</v>
      </c>
      <c r="R47" s="38">
        <v>41</v>
      </c>
      <c r="S47" s="39">
        <f>P47*R47*Q47</f>
        <v>91840</v>
      </c>
      <c r="T47" s="82"/>
      <c r="U47" s="83"/>
      <c r="V47" s="8"/>
    </row>
    <row r="48" spans="1:22" s="40" customFormat="1" ht="30" customHeight="1">
      <c r="A48" s="79">
        <v>15</v>
      </c>
      <c r="B48" s="80">
        <v>328</v>
      </c>
      <c r="C48" s="29">
        <v>154514</v>
      </c>
      <c r="D48" s="9" t="s">
        <v>73</v>
      </c>
      <c r="E48" s="81" t="s">
        <v>74</v>
      </c>
      <c r="F48" s="30">
        <v>5</v>
      </c>
      <c r="G48" s="31" t="e">
        <f>H48-J48</f>
        <v>#VALUE!</v>
      </c>
      <c r="H48" s="32">
        <v>69</v>
      </c>
      <c r="I48" s="33">
        <v>1</v>
      </c>
      <c r="J48" s="34" t="s">
        <v>23</v>
      </c>
      <c r="K48" s="35" t="s">
        <v>24</v>
      </c>
      <c r="L48" s="38">
        <v>0</v>
      </c>
      <c r="M48" s="36">
        <v>1</v>
      </c>
      <c r="N48" s="36">
        <v>0</v>
      </c>
      <c r="O48" s="36">
        <v>0</v>
      </c>
      <c r="P48" s="37">
        <f>SUM(L48:O48)</f>
        <v>1</v>
      </c>
      <c r="Q48" s="36">
        <v>70</v>
      </c>
      <c r="R48" s="38">
        <v>15</v>
      </c>
      <c r="S48" s="39">
        <f>P48*R48*Q48</f>
        <v>1050</v>
      </c>
      <c r="T48" s="82">
        <f>SUM(S48:S49)</f>
        <v>15400</v>
      </c>
      <c r="U48" s="83"/>
      <c r="V48" s="8"/>
    </row>
    <row r="49" spans="1:22" s="40" customFormat="1" ht="30" customHeight="1">
      <c r="A49" s="79"/>
      <c r="B49" s="80"/>
      <c r="C49" s="29"/>
      <c r="D49" s="9"/>
      <c r="E49" s="81"/>
      <c r="F49" s="30"/>
      <c r="G49" s="31"/>
      <c r="H49" s="32"/>
      <c r="I49" s="41">
        <v>3</v>
      </c>
      <c r="J49" s="35" t="s">
        <v>39</v>
      </c>
      <c r="K49" s="35" t="s">
        <v>29</v>
      </c>
      <c r="L49" s="38">
        <v>5</v>
      </c>
      <c r="M49" s="36"/>
      <c r="N49" s="36"/>
      <c r="O49" s="36"/>
      <c r="P49" s="37">
        <f>SUM(L49:O49)</f>
        <v>5</v>
      </c>
      <c r="Q49" s="36">
        <v>70</v>
      </c>
      <c r="R49" s="38">
        <v>41</v>
      </c>
      <c r="S49" s="39">
        <f>P49*R49*Q49</f>
        <v>14350</v>
      </c>
      <c r="T49" s="82"/>
      <c r="U49" s="83"/>
      <c r="V49" s="8"/>
    </row>
    <row r="50" spans="1:22" s="40" customFormat="1" ht="30" customHeight="1">
      <c r="A50" s="79">
        <v>16</v>
      </c>
      <c r="B50" s="80">
        <v>329</v>
      </c>
      <c r="C50" s="29">
        <v>154520</v>
      </c>
      <c r="D50" s="9" t="s">
        <v>73</v>
      </c>
      <c r="E50" s="81" t="s">
        <v>75</v>
      </c>
      <c r="F50" s="30">
        <v>14</v>
      </c>
      <c r="G50" s="31" t="e">
        <f>H50-J50</f>
        <v>#VALUE!</v>
      </c>
      <c r="H50" s="32">
        <v>326</v>
      </c>
      <c r="I50" s="46">
        <v>1</v>
      </c>
      <c r="J50" s="47" t="s">
        <v>23</v>
      </c>
      <c r="K50" s="48" t="s">
        <v>24</v>
      </c>
      <c r="L50" s="49">
        <v>19</v>
      </c>
      <c r="M50" s="49">
        <v>14</v>
      </c>
      <c r="N50" s="49">
        <v>16</v>
      </c>
      <c r="O50" s="49">
        <v>26</v>
      </c>
      <c r="P50" s="50">
        <f t="shared" ref="P50:P53" si="5">SUM(L50:O50)</f>
        <v>75</v>
      </c>
      <c r="Q50" s="49">
        <v>70</v>
      </c>
      <c r="R50" s="51">
        <v>15</v>
      </c>
      <c r="S50" s="52">
        <f t="shared" ref="S50:S113" si="6">P50*R50*Q50</f>
        <v>78750</v>
      </c>
      <c r="T50" s="100">
        <f>SUM(S50:S53)</f>
        <v>262570</v>
      </c>
      <c r="U50" s="99"/>
      <c r="V50" s="8"/>
    </row>
    <row r="51" spans="1:22" s="40" customFormat="1" ht="30" customHeight="1">
      <c r="A51" s="79"/>
      <c r="B51" s="80"/>
      <c r="C51" s="29"/>
      <c r="D51" s="9"/>
      <c r="E51" s="81"/>
      <c r="F51" s="30"/>
      <c r="G51" s="31"/>
      <c r="H51" s="32"/>
      <c r="I51" s="46">
        <v>2</v>
      </c>
      <c r="J51" s="47" t="s">
        <v>76</v>
      </c>
      <c r="K51" s="48" t="s">
        <v>29</v>
      </c>
      <c r="L51" s="49">
        <v>5</v>
      </c>
      <c r="M51" s="49">
        <v>0</v>
      </c>
      <c r="N51" s="49">
        <v>12</v>
      </c>
      <c r="O51" s="49">
        <v>15</v>
      </c>
      <c r="P51" s="50">
        <f t="shared" si="5"/>
        <v>32</v>
      </c>
      <c r="Q51" s="49">
        <v>70</v>
      </c>
      <c r="R51" s="51">
        <v>41</v>
      </c>
      <c r="S51" s="52">
        <f t="shared" si="6"/>
        <v>91840</v>
      </c>
      <c r="T51" s="100"/>
      <c r="U51" s="99"/>
      <c r="V51" s="8"/>
    </row>
    <row r="52" spans="1:22" s="40" customFormat="1" ht="30" customHeight="1">
      <c r="A52" s="79"/>
      <c r="B52" s="80"/>
      <c r="C52" s="29"/>
      <c r="D52" s="9"/>
      <c r="E52" s="81"/>
      <c r="F52" s="30"/>
      <c r="G52" s="31"/>
      <c r="H52" s="32"/>
      <c r="I52" s="46">
        <v>2</v>
      </c>
      <c r="J52" s="47" t="s">
        <v>77</v>
      </c>
      <c r="K52" s="48" t="s">
        <v>29</v>
      </c>
      <c r="L52" s="49">
        <v>2</v>
      </c>
      <c r="M52" s="49">
        <v>3</v>
      </c>
      <c r="N52" s="49">
        <v>4</v>
      </c>
      <c r="O52" s="49">
        <v>11</v>
      </c>
      <c r="P52" s="50">
        <f>SUM(L52:O52)</f>
        <v>20</v>
      </c>
      <c r="Q52" s="49">
        <v>70</v>
      </c>
      <c r="R52" s="51">
        <v>41</v>
      </c>
      <c r="S52" s="52">
        <f t="shared" si="6"/>
        <v>57400</v>
      </c>
      <c r="T52" s="100"/>
      <c r="U52" s="99"/>
      <c r="V52" s="8"/>
    </row>
    <row r="53" spans="1:22" s="40" customFormat="1" ht="30" customHeight="1">
      <c r="A53" s="79"/>
      <c r="B53" s="80"/>
      <c r="C53" s="29"/>
      <c r="D53" s="9"/>
      <c r="E53" s="81"/>
      <c r="F53" s="30"/>
      <c r="G53" s="31"/>
      <c r="H53" s="32"/>
      <c r="I53" s="46">
        <v>3</v>
      </c>
      <c r="J53" s="47" t="s">
        <v>28</v>
      </c>
      <c r="K53" s="48" t="s">
        <v>29</v>
      </c>
      <c r="L53" s="36">
        <v>19</v>
      </c>
      <c r="M53" s="49"/>
      <c r="N53" s="49"/>
      <c r="O53" s="49"/>
      <c r="P53" s="50">
        <f t="shared" si="5"/>
        <v>19</v>
      </c>
      <c r="Q53" s="49">
        <v>70</v>
      </c>
      <c r="R53" s="51">
        <v>26</v>
      </c>
      <c r="S53" s="52">
        <f t="shared" si="6"/>
        <v>34580</v>
      </c>
      <c r="T53" s="100"/>
      <c r="U53" s="99"/>
      <c r="V53" s="8"/>
    </row>
    <row r="54" spans="1:22" s="40" customFormat="1" ht="30" customHeight="1">
      <c r="A54" s="79">
        <v>17</v>
      </c>
      <c r="B54" s="80">
        <v>330</v>
      </c>
      <c r="C54" s="29">
        <v>154503</v>
      </c>
      <c r="D54" s="9" t="s">
        <v>78</v>
      </c>
      <c r="E54" s="81" t="s">
        <v>79</v>
      </c>
      <c r="F54" s="30">
        <v>6</v>
      </c>
      <c r="G54" s="31" t="e">
        <f>H54-J54</f>
        <v>#VALUE!</v>
      </c>
      <c r="H54" s="32">
        <v>103</v>
      </c>
      <c r="I54" s="33">
        <v>1</v>
      </c>
      <c r="J54" s="34" t="s">
        <v>23</v>
      </c>
      <c r="K54" s="35" t="s">
        <v>80</v>
      </c>
      <c r="L54" s="36">
        <v>6</v>
      </c>
      <c r="M54" s="36">
        <v>0</v>
      </c>
      <c r="N54" s="36">
        <v>0</v>
      </c>
      <c r="O54" s="36">
        <v>6</v>
      </c>
      <c r="P54" s="37">
        <f t="shared" ref="P54:P117" si="7">SUM(L54:O54)</f>
        <v>12</v>
      </c>
      <c r="Q54" s="36">
        <v>70</v>
      </c>
      <c r="R54" s="38">
        <v>2</v>
      </c>
      <c r="S54" s="39">
        <f t="shared" si="6"/>
        <v>1680</v>
      </c>
      <c r="T54" s="101">
        <f>SUM(S54:S61)</f>
        <v>58940</v>
      </c>
      <c r="U54" s="83"/>
      <c r="V54" s="8"/>
    </row>
    <row r="55" spans="1:22" s="40" customFormat="1" ht="30" customHeight="1">
      <c r="A55" s="79"/>
      <c r="B55" s="80"/>
      <c r="C55" s="29"/>
      <c r="D55" s="9"/>
      <c r="E55" s="81"/>
      <c r="F55" s="30"/>
      <c r="G55" s="31"/>
      <c r="H55" s="32"/>
      <c r="I55" s="33">
        <v>1</v>
      </c>
      <c r="J55" s="34" t="s">
        <v>23</v>
      </c>
      <c r="K55" s="35" t="s">
        <v>81</v>
      </c>
      <c r="L55" s="36">
        <v>3</v>
      </c>
      <c r="M55" s="36">
        <v>0</v>
      </c>
      <c r="N55" s="36">
        <v>0</v>
      </c>
      <c r="O55" s="36">
        <v>4</v>
      </c>
      <c r="P55" s="37">
        <f t="shared" si="7"/>
        <v>7</v>
      </c>
      <c r="Q55" s="36">
        <v>70</v>
      </c>
      <c r="R55" s="38">
        <v>15</v>
      </c>
      <c r="S55" s="39">
        <f t="shared" si="6"/>
        <v>7350</v>
      </c>
      <c r="T55" s="101"/>
      <c r="U55" s="83"/>
      <c r="V55" s="8"/>
    </row>
    <row r="56" spans="1:22" s="40" customFormat="1" ht="30" customHeight="1">
      <c r="A56" s="79"/>
      <c r="B56" s="80"/>
      <c r="C56" s="29"/>
      <c r="D56" s="9"/>
      <c r="E56" s="81"/>
      <c r="F56" s="30"/>
      <c r="G56" s="31"/>
      <c r="H56" s="32"/>
      <c r="I56" s="33">
        <v>2</v>
      </c>
      <c r="J56" s="34" t="s">
        <v>44</v>
      </c>
      <c r="K56" s="35" t="s">
        <v>29</v>
      </c>
      <c r="L56" s="36">
        <v>0</v>
      </c>
      <c r="M56" s="36"/>
      <c r="N56" s="36"/>
      <c r="O56" s="36">
        <v>4</v>
      </c>
      <c r="P56" s="37">
        <f t="shared" si="7"/>
        <v>4</v>
      </c>
      <c r="Q56" s="36">
        <v>70</v>
      </c>
      <c r="R56" s="38">
        <v>25</v>
      </c>
      <c r="S56" s="39">
        <f t="shared" si="6"/>
        <v>7000</v>
      </c>
      <c r="T56" s="101"/>
      <c r="U56" s="83"/>
      <c r="V56" s="8"/>
    </row>
    <row r="57" spans="1:22" s="40" customFormat="1" ht="30" customHeight="1">
      <c r="A57" s="79"/>
      <c r="B57" s="80"/>
      <c r="C57" s="29"/>
      <c r="D57" s="9"/>
      <c r="E57" s="81"/>
      <c r="F57" s="30"/>
      <c r="G57" s="31"/>
      <c r="H57" s="32"/>
      <c r="I57" s="33">
        <v>2</v>
      </c>
      <c r="J57" s="34" t="s">
        <v>82</v>
      </c>
      <c r="K57" s="35" t="s">
        <v>29</v>
      </c>
      <c r="L57" s="36">
        <v>3</v>
      </c>
      <c r="M57" s="36"/>
      <c r="N57" s="36"/>
      <c r="O57" s="36">
        <v>17</v>
      </c>
      <c r="P57" s="37">
        <f t="shared" si="7"/>
        <v>20</v>
      </c>
      <c r="Q57" s="36">
        <v>70</v>
      </c>
      <c r="R57" s="38">
        <v>19</v>
      </c>
      <c r="S57" s="39">
        <f t="shared" si="6"/>
        <v>26600</v>
      </c>
      <c r="T57" s="101"/>
      <c r="U57" s="83"/>
      <c r="V57" s="8"/>
    </row>
    <row r="58" spans="1:22" s="40" customFormat="1" ht="30" customHeight="1">
      <c r="A58" s="79"/>
      <c r="B58" s="80"/>
      <c r="C58" s="29"/>
      <c r="D58" s="9"/>
      <c r="E58" s="81"/>
      <c r="F58" s="30"/>
      <c r="G58" s="31"/>
      <c r="H58" s="32"/>
      <c r="I58" s="33">
        <v>2</v>
      </c>
      <c r="J58" s="34" t="s">
        <v>83</v>
      </c>
      <c r="K58" s="35" t="s">
        <v>29</v>
      </c>
      <c r="L58" s="36">
        <v>3</v>
      </c>
      <c r="M58" s="36"/>
      <c r="N58" s="36"/>
      <c r="O58" s="36">
        <v>5</v>
      </c>
      <c r="P58" s="37">
        <f t="shared" si="7"/>
        <v>8</v>
      </c>
      <c r="Q58" s="36">
        <v>70</v>
      </c>
      <c r="R58" s="38">
        <v>11</v>
      </c>
      <c r="S58" s="39">
        <f t="shared" si="6"/>
        <v>6160</v>
      </c>
      <c r="T58" s="101"/>
      <c r="U58" s="83"/>
      <c r="V58" s="8"/>
    </row>
    <row r="59" spans="1:22" s="40" customFormat="1" ht="30" customHeight="1">
      <c r="A59" s="79"/>
      <c r="B59" s="80"/>
      <c r="C59" s="29"/>
      <c r="D59" s="9"/>
      <c r="E59" s="81"/>
      <c r="F59" s="30"/>
      <c r="G59" s="31"/>
      <c r="H59" s="32"/>
      <c r="I59" s="33">
        <v>2</v>
      </c>
      <c r="J59" s="34" t="s">
        <v>84</v>
      </c>
      <c r="K59" s="35" t="s">
        <v>29</v>
      </c>
      <c r="L59" s="36">
        <v>3</v>
      </c>
      <c r="M59" s="36"/>
      <c r="N59" s="36"/>
      <c r="O59" s="36">
        <v>7</v>
      </c>
      <c r="P59" s="37">
        <f t="shared" si="7"/>
        <v>10</v>
      </c>
      <c r="Q59" s="36">
        <v>70</v>
      </c>
      <c r="R59" s="38">
        <v>8</v>
      </c>
      <c r="S59" s="39">
        <f t="shared" si="6"/>
        <v>5600</v>
      </c>
      <c r="T59" s="101"/>
      <c r="U59" s="83"/>
      <c r="V59" s="8"/>
    </row>
    <row r="60" spans="1:22" s="40" customFormat="1" ht="30" customHeight="1">
      <c r="A60" s="79">
        <v>17</v>
      </c>
      <c r="B60" s="80">
        <v>330</v>
      </c>
      <c r="C60" s="29">
        <v>154503</v>
      </c>
      <c r="D60" s="9" t="s">
        <v>78</v>
      </c>
      <c r="E60" s="81" t="s">
        <v>79</v>
      </c>
      <c r="F60" s="30"/>
      <c r="G60" s="31"/>
      <c r="H60" s="32"/>
      <c r="I60" s="33">
        <v>3</v>
      </c>
      <c r="J60" s="34" t="s">
        <v>28</v>
      </c>
      <c r="K60" s="35" t="s">
        <v>29</v>
      </c>
      <c r="L60" s="36">
        <v>1</v>
      </c>
      <c r="M60" s="36"/>
      <c r="N60" s="36"/>
      <c r="O60" s="36"/>
      <c r="P60" s="37">
        <f t="shared" si="7"/>
        <v>1</v>
      </c>
      <c r="Q60" s="36">
        <v>70</v>
      </c>
      <c r="R60" s="38">
        <v>24</v>
      </c>
      <c r="S60" s="39">
        <f t="shared" si="6"/>
        <v>1680</v>
      </c>
      <c r="T60" s="101"/>
      <c r="U60" s="83"/>
      <c r="V60" s="8"/>
    </row>
    <row r="61" spans="1:22" s="40" customFormat="1" ht="30" customHeight="1">
      <c r="A61" s="79"/>
      <c r="B61" s="80"/>
      <c r="C61" s="29"/>
      <c r="D61" s="9"/>
      <c r="E61" s="81"/>
      <c r="F61" s="30"/>
      <c r="G61" s="31"/>
      <c r="H61" s="32"/>
      <c r="I61" s="33">
        <v>3</v>
      </c>
      <c r="J61" s="34" t="s">
        <v>28</v>
      </c>
      <c r="K61" s="35" t="s">
        <v>29</v>
      </c>
      <c r="L61" s="36">
        <v>1</v>
      </c>
      <c r="M61" s="36"/>
      <c r="N61" s="36"/>
      <c r="O61" s="36"/>
      <c r="P61" s="37">
        <f t="shared" si="7"/>
        <v>1</v>
      </c>
      <c r="Q61" s="36">
        <v>70</v>
      </c>
      <c r="R61" s="38">
        <v>41</v>
      </c>
      <c r="S61" s="39">
        <f t="shared" si="6"/>
        <v>2870</v>
      </c>
      <c r="T61" s="101"/>
      <c r="U61" s="83"/>
      <c r="V61" s="8"/>
    </row>
    <row r="62" spans="1:22" s="40" customFormat="1" ht="30" customHeight="1">
      <c r="A62" s="79">
        <v>18</v>
      </c>
      <c r="B62" s="80">
        <v>332</v>
      </c>
      <c r="C62" s="29">
        <v>154501</v>
      </c>
      <c r="D62" s="9" t="s">
        <v>78</v>
      </c>
      <c r="E62" s="81" t="s">
        <v>85</v>
      </c>
      <c r="F62" s="30">
        <v>28</v>
      </c>
      <c r="G62" s="31" t="e">
        <f>H62-J62</f>
        <v>#VALUE!</v>
      </c>
      <c r="H62" s="32">
        <v>716</v>
      </c>
      <c r="I62" s="33">
        <v>1</v>
      </c>
      <c r="J62" s="34" t="s">
        <v>23</v>
      </c>
      <c r="K62" s="35" t="s">
        <v>58</v>
      </c>
      <c r="L62" s="36">
        <v>22</v>
      </c>
      <c r="M62" s="36">
        <v>9</v>
      </c>
      <c r="N62" s="36">
        <v>0</v>
      </c>
      <c r="O62" s="36">
        <v>14</v>
      </c>
      <c r="P62" s="37">
        <f t="shared" si="7"/>
        <v>45</v>
      </c>
      <c r="Q62" s="36">
        <v>70</v>
      </c>
      <c r="R62" s="38">
        <v>20</v>
      </c>
      <c r="S62" s="39">
        <f t="shared" si="6"/>
        <v>63000</v>
      </c>
      <c r="T62" s="82">
        <f>SUM(S62:S68)</f>
        <v>175350</v>
      </c>
      <c r="U62" s="83"/>
      <c r="V62" s="8"/>
    </row>
    <row r="63" spans="1:22" s="40" customFormat="1" ht="30" customHeight="1">
      <c r="A63" s="79"/>
      <c r="B63" s="80"/>
      <c r="C63" s="29"/>
      <c r="D63" s="9"/>
      <c r="E63" s="81"/>
      <c r="F63" s="30"/>
      <c r="G63" s="31"/>
      <c r="H63" s="32"/>
      <c r="I63" s="33">
        <v>2</v>
      </c>
      <c r="J63" s="34" t="s">
        <v>43</v>
      </c>
      <c r="K63" s="35" t="s">
        <v>86</v>
      </c>
      <c r="L63" s="36">
        <v>2</v>
      </c>
      <c r="M63" s="36">
        <v>0</v>
      </c>
      <c r="N63" s="36">
        <v>0</v>
      </c>
      <c r="O63" s="36">
        <v>3</v>
      </c>
      <c r="P63" s="37">
        <f t="shared" si="7"/>
        <v>5</v>
      </c>
      <c r="Q63" s="36">
        <v>70</v>
      </c>
      <c r="R63" s="38">
        <v>26</v>
      </c>
      <c r="S63" s="39">
        <f t="shared" si="6"/>
        <v>9100</v>
      </c>
      <c r="T63" s="82"/>
      <c r="U63" s="83"/>
      <c r="V63" s="8"/>
    </row>
    <row r="64" spans="1:22" s="40" customFormat="1" ht="30" customHeight="1">
      <c r="A64" s="79"/>
      <c r="B64" s="80"/>
      <c r="C64" s="29"/>
      <c r="D64" s="9"/>
      <c r="E64" s="81"/>
      <c r="F64" s="30"/>
      <c r="G64" s="31"/>
      <c r="H64" s="32"/>
      <c r="I64" s="33">
        <v>2</v>
      </c>
      <c r="J64" s="34" t="s">
        <v>87</v>
      </c>
      <c r="K64" s="35" t="s">
        <v>88</v>
      </c>
      <c r="L64" s="36">
        <v>2</v>
      </c>
      <c r="M64" s="36">
        <v>1</v>
      </c>
      <c r="N64" s="36">
        <v>0</v>
      </c>
      <c r="O64" s="36">
        <v>0</v>
      </c>
      <c r="P64" s="37">
        <f>SUM(L64:O64)</f>
        <v>3</v>
      </c>
      <c r="Q64" s="36">
        <v>70</v>
      </c>
      <c r="R64" s="38">
        <v>40</v>
      </c>
      <c r="S64" s="39">
        <f>P64*R64*Q64</f>
        <v>8400</v>
      </c>
      <c r="T64" s="82"/>
      <c r="U64" s="83"/>
      <c r="V64" s="8"/>
    </row>
    <row r="65" spans="1:22" s="40" customFormat="1" ht="30" customHeight="1">
      <c r="A65" s="79"/>
      <c r="B65" s="80"/>
      <c r="C65" s="29"/>
      <c r="D65" s="9"/>
      <c r="E65" s="81"/>
      <c r="F65" s="30"/>
      <c r="G65" s="31"/>
      <c r="H65" s="32"/>
      <c r="I65" s="33">
        <v>3</v>
      </c>
      <c r="J65" s="34" t="s">
        <v>89</v>
      </c>
      <c r="K65" s="35" t="s">
        <v>29</v>
      </c>
      <c r="L65" s="36">
        <v>22</v>
      </c>
      <c r="M65" s="36"/>
      <c r="N65" s="36"/>
      <c r="O65" s="36"/>
      <c r="P65" s="37">
        <f t="shared" si="7"/>
        <v>22</v>
      </c>
      <c r="Q65" s="36">
        <v>70</v>
      </c>
      <c r="R65" s="38">
        <v>21</v>
      </c>
      <c r="S65" s="39">
        <f t="shared" si="6"/>
        <v>32340</v>
      </c>
      <c r="T65" s="82"/>
      <c r="U65" s="83"/>
      <c r="V65" s="8"/>
    </row>
    <row r="66" spans="1:22" s="40" customFormat="1" ht="30" customHeight="1">
      <c r="A66" s="79"/>
      <c r="B66" s="80"/>
      <c r="C66" s="29"/>
      <c r="D66" s="9"/>
      <c r="E66" s="81"/>
      <c r="F66" s="30"/>
      <c r="G66" s="31"/>
      <c r="H66" s="32"/>
      <c r="I66" s="33">
        <v>3</v>
      </c>
      <c r="J66" s="34" t="s">
        <v>89</v>
      </c>
      <c r="K66" s="35" t="s">
        <v>29</v>
      </c>
      <c r="L66" s="36">
        <v>2</v>
      </c>
      <c r="M66" s="36"/>
      <c r="N66" s="36"/>
      <c r="O66" s="36"/>
      <c r="P66" s="37">
        <f t="shared" si="7"/>
        <v>2</v>
      </c>
      <c r="Q66" s="36">
        <v>70</v>
      </c>
      <c r="R66" s="38">
        <v>15</v>
      </c>
      <c r="S66" s="39">
        <f t="shared" si="6"/>
        <v>2100</v>
      </c>
      <c r="T66" s="82"/>
      <c r="U66" s="83"/>
      <c r="V66" s="8"/>
    </row>
    <row r="67" spans="1:22" s="40" customFormat="1" ht="30" customHeight="1">
      <c r="A67" s="79"/>
      <c r="B67" s="80"/>
      <c r="C67" s="29"/>
      <c r="D67" s="9"/>
      <c r="E67" s="81"/>
      <c r="F67" s="30"/>
      <c r="G67" s="31"/>
      <c r="H67" s="32"/>
      <c r="I67" s="33">
        <v>3</v>
      </c>
      <c r="J67" s="34" t="s">
        <v>89</v>
      </c>
      <c r="K67" s="35" t="s">
        <v>29</v>
      </c>
      <c r="L67" s="36">
        <v>2</v>
      </c>
      <c r="M67" s="36"/>
      <c r="N67" s="36"/>
      <c r="O67" s="36"/>
      <c r="P67" s="37">
        <f t="shared" si="7"/>
        <v>2</v>
      </c>
      <c r="Q67" s="36">
        <v>70</v>
      </c>
      <c r="R67" s="38">
        <v>1</v>
      </c>
      <c r="S67" s="39">
        <f t="shared" si="6"/>
        <v>140</v>
      </c>
      <c r="T67" s="82"/>
      <c r="U67" s="83"/>
      <c r="V67" s="8"/>
    </row>
    <row r="68" spans="1:22" s="40" customFormat="1" ht="30" customHeight="1">
      <c r="A68" s="79"/>
      <c r="B68" s="80"/>
      <c r="C68" s="29"/>
      <c r="D68" s="9"/>
      <c r="E68" s="81"/>
      <c r="F68" s="30"/>
      <c r="G68" s="31"/>
      <c r="H68" s="32"/>
      <c r="I68" s="33">
        <v>3</v>
      </c>
      <c r="J68" s="34" t="s">
        <v>90</v>
      </c>
      <c r="K68" s="35" t="s">
        <v>29</v>
      </c>
      <c r="L68" s="36">
        <v>21</v>
      </c>
      <c r="M68" s="36"/>
      <c r="N68" s="36"/>
      <c r="O68" s="36"/>
      <c r="P68" s="37">
        <f t="shared" si="7"/>
        <v>21</v>
      </c>
      <c r="Q68" s="36">
        <v>70</v>
      </c>
      <c r="R68" s="38">
        <v>41</v>
      </c>
      <c r="S68" s="39">
        <f t="shared" si="6"/>
        <v>60270</v>
      </c>
      <c r="T68" s="82"/>
      <c r="U68" s="83"/>
      <c r="V68" s="8"/>
    </row>
    <row r="69" spans="1:22" s="40" customFormat="1" ht="30" customHeight="1">
      <c r="A69" s="79">
        <v>19</v>
      </c>
      <c r="B69" s="80">
        <v>333</v>
      </c>
      <c r="C69" s="29">
        <v>154502</v>
      </c>
      <c r="D69" s="9" t="s">
        <v>78</v>
      </c>
      <c r="E69" s="81" t="s">
        <v>91</v>
      </c>
      <c r="F69" s="30">
        <v>7</v>
      </c>
      <c r="G69" s="31" t="e">
        <f>H69-J69</f>
        <v>#VALUE!</v>
      </c>
      <c r="H69" s="32">
        <v>120</v>
      </c>
      <c r="I69" s="33">
        <v>1</v>
      </c>
      <c r="J69" s="34" t="s">
        <v>23</v>
      </c>
      <c r="K69" s="35" t="s">
        <v>92</v>
      </c>
      <c r="L69" s="36">
        <v>4</v>
      </c>
      <c r="M69" s="36">
        <v>2</v>
      </c>
      <c r="N69" s="36">
        <v>0</v>
      </c>
      <c r="O69" s="36">
        <v>43</v>
      </c>
      <c r="P69" s="37">
        <f t="shared" si="7"/>
        <v>49</v>
      </c>
      <c r="Q69" s="36">
        <v>70</v>
      </c>
      <c r="R69" s="38">
        <v>30</v>
      </c>
      <c r="S69" s="39">
        <f t="shared" si="6"/>
        <v>102900</v>
      </c>
      <c r="T69" s="82">
        <f>SUM(S69:S72)</f>
        <v>177730</v>
      </c>
      <c r="U69" s="83"/>
      <c r="V69" s="8"/>
    </row>
    <row r="70" spans="1:22" s="40" customFormat="1" ht="30" customHeight="1">
      <c r="A70" s="79"/>
      <c r="B70" s="80"/>
      <c r="C70" s="29"/>
      <c r="D70" s="9"/>
      <c r="E70" s="81"/>
      <c r="F70" s="30"/>
      <c r="G70" s="31"/>
      <c r="H70" s="32"/>
      <c r="I70" s="33">
        <v>2</v>
      </c>
      <c r="J70" s="34" t="s">
        <v>87</v>
      </c>
      <c r="K70" s="35" t="s">
        <v>93</v>
      </c>
      <c r="L70" s="36">
        <v>3</v>
      </c>
      <c r="M70" s="36">
        <v>0</v>
      </c>
      <c r="N70" s="36">
        <v>0</v>
      </c>
      <c r="O70" s="36">
        <v>27</v>
      </c>
      <c r="P70" s="37">
        <f t="shared" si="7"/>
        <v>30</v>
      </c>
      <c r="Q70" s="36">
        <v>70</v>
      </c>
      <c r="R70" s="38">
        <v>33</v>
      </c>
      <c r="S70" s="39">
        <f t="shared" si="6"/>
        <v>69300</v>
      </c>
      <c r="T70" s="82"/>
      <c r="U70" s="83"/>
      <c r="V70" s="8"/>
    </row>
    <row r="71" spans="1:22" s="40" customFormat="1" ht="30" customHeight="1">
      <c r="A71" s="79"/>
      <c r="B71" s="80"/>
      <c r="C71" s="29"/>
      <c r="D71" s="9"/>
      <c r="E71" s="81"/>
      <c r="F71" s="30"/>
      <c r="G71" s="31"/>
      <c r="H71" s="32"/>
      <c r="I71" s="33">
        <v>3</v>
      </c>
      <c r="J71" s="34" t="s">
        <v>28</v>
      </c>
      <c r="K71" s="35" t="s">
        <v>29</v>
      </c>
      <c r="L71" s="36">
        <v>5</v>
      </c>
      <c r="M71" s="36"/>
      <c r="N71" s="36"/>
      <c r="O71" s="36"/>
      <c r="P71" s="37">
        <f t="shared" si="7"/>
        <v>5</v>
      </c>
      <c r="Q71" s="36">
        <v>70</v>
      </c>
      <c r="R71" s="38">
        <v>11</v>
      </c>
      <c r="S71" s="39">
        <f t="shared" si="6"/>
        <v>3850</v>
      </c>
      <c r="T71" s="82"/>
      <c r="U71" s="83"/>
      <c r="V71" s="8"/>
    </row>
    <row r="72" spans="1:22" s="40" customFormat="1" ht="30" customHeight="1">
      <c r="A72" s="79"/>
      <c r="B72" s="80"/>
      <c r="C72" s="29"/>
      <c r="D72" s="9"/>
      <c r="E72" s="81"/>
      <c r="F72" s="30"/>
      <c r="G72" s="31"/>
      <c r="H72" s="32"/>
      <c r="I72" s="33">
        <v>3</v>
      </c>
      <c r="J72" s="34" t="s">
        <v>28</v>
      </c>
      <c r="K72" s="35" t="s">
        <v>29</v>
      </c>
      <c r="L72" s="36">
        <v>3</v>
      </c>
      <c r="M72" s="36"/>
      <c r="N72" s="36"/>
      <c r="O72" s="36"/>
      <c r="P72" s="37">
        <f t="shared" si="7"/>
        <v>3</v>
      </c>
      <c r="Q72" s="36">
        <v>70</v>
      </c>
      <c r="R72" s="38">
        <v>8</v>
      </c>
      <c r="S72" s="39">
        <f t="shared" si="6"/>
        <v>1680</v>
      </c>
      <c r="T72" s="82"/>
      <c r="U72" s="83"/>
      <c r="V72" s="8"/>
    </row>
    <row r="73" spans="1:22" s="40" customFormat="1" ht="30" customHeight="1">
      <c r="A73" s="79">
        <v>20</v>
      </c>
      <c r="B73" s="80">
        <v>334</v>
      </c>
      <c r="C73" s="29">
        <v>154518</v>
      </c>
      <c r="D73" s="9" t="s">
        <v>94</v>
      </c>
      <c r="E73" s="81" t="s">
        <v>95</v>
      </c>
      <c r="F73" s="30">
        <v>7</v>
      </c>
      <c r="G73" s="31" t="e">
        <f>H73-J73</f>
        <v>#VALUE!</v>
      </c>
      <c r="H73" s="32">
        <v>80</v>
      </c>
      <c r="I73" s="33">
        <v>1</v>
      </c>
      <c r="J73" s="34" t="s">
        <v>23</v>
      </c>
      <c r="K73" s="35" t="s">
        <v>37</v>
      </c>
      <c r="L73" s="36">
        <v>10</v>
      </c>
      <c r="M73" s="36">
        <v>2</v>
      </c>
      <c r="N73" s="36">
        <v>5</v>
      </c>
      <c r="O73" s="36">
        <v>0</v>
      </c>
      <c r="P73" s="37">
        <f t="shared" si="7"/>
        <v>17</v>
      </c>
      <c r="Q73" s="36">
        <v>70</v>
      </c>
      <c r="R73" s="38">
        <v>20</v>
      </c>
      <c r="S73" s="39">
        <f t="shared" si="6"/>
        <v>23800</v>
      </c>
      <c r="T73" s="82">
        <f>SUM(S73:S74)</f>
        <v>38500</v>
      </c>
      <c r="U73" s="83"/>
      <c r="V73" s="8"/>
    </row>
    <row r="74" spans="1:22" s="40" customFormat="1" ht="30" customHeight="1">
      <c r="A74" s="79"/>
      <c r="B74" s="80"/>
      <c r="C74" s="29"/>
      <c r="D74" s="9"/>
      <c r="E74" s="81"/>
      <c r="F74" s="30"/>
      <c r="G74" s="31"/>
      <c r="H74" s="32"/>
      <c r="I74" s="33">
        <v>3</v>
      </c>
      <c r="J74" s="34" t="s">
        <v>28</v>
      </c>
      <c r="K74" s="35" t="s">
        <v>29</v>
      </c>
      <c r="L74" s="36">
        <v>10</v>
      </c>
      <c r="M74" s="36"/>
      <c r="N74" s="36"/>
      <c r="O74" s="36"/>
      <c r="P74" s="37">
        <f t="shared" si="7"/>
        <v>10</v>
      </c>
      <c r="Q74" s="36">
        <v>70</v>
      </c>
      <c r="R74" s="38">
        <v>21</v>
      </c>
      <c r="S74" s="39">
        <f t="shared" si="6"/>
        <v>14700</v>
      </c>
      <c r="T74" s="82"/>
      <c r="U74" s="83"/>
      <c r="V74" s="8"/>
    </row>
    <row r="75" spans="1:22" s="40" customFormat="1" ht="30" customHeight="1">
      <c r="A75" s="79">
        <v>21</v>
      </c>
      <c r="B75" s="80">
        <v>335</v>
      </c>
      <c r="C75" s="29">
        <v>154517</v>
      </c>
      <c r="D75" s="9" t="s">
        <v>94</v>
      </c>
      <c r="E75" s="81" t="s">
        <v>96</v>
      </c>
      <c r="F75" s="30">
        <v>9</v>
      </c>
      <c r="G75" s="31" t="e">
        <f>H75-J75</f>
        <v>#VALUE!</v>
      </c>
      <c r="H75" s="32">
        <v>181</v>
      </c>
      <c r="I75" s="33">
        <v>1</v>
      </c>
      <c r="J75" s="34" t="s">
        <v>23</v>
      </c>
      <c r="K75" s="35" t="s">
        <v>37</v>
      </c>
      <c r="L75" s="36">
        <v>6</v>
      </c>
      <c r="M75" s="36">
        <v>0</v>
      </c>
      <c r="N75" s="36">
        <v>0</v>
      </c>
      <c r="O75" s="36">
        <v>21</v>
      </c>
      <c r="P75" s="37">
        <f t="shared" si="7"/>
        <v>27</v>
      </c>
      <c r="Q75" s="36">
        <v>70</v>
      </c>
      <c r="R75" s="38">
        <v>20</v>
      </c>
      <c r="S75" s="39">
        <f t="shared" si="6"/>
        <v>37800</v>
      </c>
      <c r="T75" s="82">
        <f>SUM(S75:S81)</f>
        <v>83230</v>
      </c>
      <c r="U75" s="83"/>
      <c r="V75" s="8"/>
    </row>
    <row r="76" spans="1:22" s="40" customFormat="1" ht="30" customHeight="1">
      <c r="A76" s="79"/>
      <c r="B76" s="80"/>
      <c r="C76" s="29"/>
      <c r="D76" s="9"/>
      <c r="E76" s="81"/>
      <c r="F76" s="30"/>
      <c r="G76" s="31"/>
      <c r="H76" s="32"/>
      <c r="I76" s="33">
        <v>2</v>
      </c>
      <c r="J76" s="34" t="s">
        <v>97</v>
      </c>
      <c r="K76" s="35" t="s">
        <v>98</v>
      </c>
      <c r="L76" s="36">
        <v>3</v>
      </c>
      <c r="M76" s="36">
        <v>0</v>
      </c>
      <c r="N76" s="36">
        <v>0</v>
      </c>
      <c r="O76" s="36">
        <v>21</v>
      </c>
      <c r="P76" s="37">
        <f t="shared" si="7"/>
        <v>24</v>
      </c>
      <c r="Q76" s="36">
        <v>70</v>
      </c>
      <c r="R76" s="38">
        <v>5</v>
      </c>
      <c r="S76" s="39">
        <f t="shared" si="6"/>
        <v>8400</v>
      </c>
      <c r="T76" s="82"/>
      <c r="U76" s="83"/>
      <c r="V76" s="8"/>
    </row>
    <row r="77" spans="1:22" s="40" customFormat="1" ht="30" customHeight="1">
      <c r="A77" s="79"/>
      <c r="B77" s="80"/>
      <c r="C77" s="29"/>
      <c r="D77" s="9"/>
      <c r="E77" s="81"/>
      <c r="F77" s="30"/>
      <c r="G77" s="31"/>
      <c r="H77" s="32"/>
      <c r="I77" s="33">
        <v>2</v>
      </c>
      <c r="J77" s="34" t="s">
        <v>97</v>
      </c>
      <c r="K77" s="35" t="s">
        <v>99</v>
      </c>
      <c r="L77" s="36">
        <v>3</v>
      </c>
      <c r="M77" s="36">
        <v>0</v>
      </c>
      <c r="N77" s="36">
        <v>0</v>
      </c>
      <c r="O77" s="36">
        <v>21</v>
      </c>
      <c r="P77" s="37">
        <f t="shared" si="7"/>
        <v>24</v>
      </c>
      <c r="Q77" s="36">
        <v>70</v>
      </c>
      <c r="R77" s="38">
        <v>7</v>
      </c>
      <c r="S77" s="39">
        <f t="shared" si="6"/>
        <v>11760</v>
      </c>
      <c r="T77" s="82"/>
      <c r="U77" s="83"/>
      <c r="V77" s="8"/>
    </row>
    <row r="78" spans="1:22" s="40" customFormat="1" ht="30" customHeight="1">
      <c r="A78" s="79"/>
      <c r="B78" s="80"/>
      <c r="C78" s="29"/>
      <c r="D78" s="9"/>
      <c r="E78" s="81"/>
      <c r="F78" s="30"/>
      <c r="G78" s="31"/>
      <c r="H78" s="32"/>
      <c r="I78" s="33">
        <v>3</v>
      </c>
      <c r="J78" s="34" t="s">
        <v>28</v>
      </c>
      <c r="K78" s="35" t="s">
        <v>29</v>
      </c>
      <c r="L78" s="36">
        <v>3</v>
      </c>
      <c r="M78" s="36"/>
      <c r="N78" s="36"/>
      <c r="O78" s="36"/>
      <c r="P78" s="37">
        <f t="shared" si="7"/>
        <v>3</v>
      </c>
      <c r="Q78" s="36">
        <v>70</v>
      </c>
      <c r="R78" s="38">
        <v>20</v>
      </c>
      <c r="S78" s="39">
        <f t="shared" si="6"/>
        <v>4200</v>
      </c>
      <c r="T78" s="82"/>
      <c r="U78" s="83"/>
      <c r="V78" s="8"/>
    </row>
    <row r="79" spans="1:22" s="40" customFormat="1" ht="30" customHeight="1">
      <c r="A79" s="79"/>
      <c r="B79" s="80"/>
      <c r="C79" s="29"/>
      <c r="D79" s="9"/>
      <c r="E79" s="81"/>
      <c r="F79" s="30"/>
      <c r="G79" s="31"/>
      <c r="H79" s="32"/>
      <c r="I79" s="33">
        <v>3</v>
      </c>
      <c r="J79" s="34" t="s">
        <v>28</v>
      </c>
      <c r="K79" s="35" t="s">
        <v>29</v>
      </c>
      <c r="L79" s="36">
        <v>1</v>
      </c>
      <c r="M79" s="36"/>
      <c r="N79" s="36"/>
      <c r="O79" s="36"/>
      <c r="P79" s="37">
        <f t="shared" si="7"/>
        <v>1</v>
      </c>
      <c r="Q79" s="36">
        <v>70</v>
      </c>
      <c r="R79" s="38">
        <v>8</v>
      </c>
      <c r="S79" s="39">
        <f t="shared" si="6"/>
        <v>560</v>
      </c>
      <c r="T79" s="82"/>
      <c r="U79" s="83"/>
      <c r="V79" s="8"/>
    </row>
    <row r="80" spans="1:22" s="40" customFormat="1" ht="30" customHeight="1">
      <c r="A80" s="79"/>
      <c r="B80" s="80"/>
      <c r="C80" s="29"/>
      <c r="D80" s="9"/>
      <c r="E80" s="81"/>
      <c r="F80" s="30"/>
      <c r="G80" s="31"/>
      <c r="H80" s="32"/>
      <c r="I80" s="33">
        <v>3</v>
      </c>
      <c r="J80" s="34" t="s">
        <v>28</v>
      </c>
      <c r="K80" s="35" t="s">
        <v>29</v>
      </c>
      <c r="L80" s="36">
        <v>6</v>
      </c>
      <c r="M80" s="36"/>
      <c r="N80" s="36"/>
      <c r="O80" s="36"/>
      <c r="P80" s="37">
        <f t="shared" si="7"/>
        <v>6</v>
      </c>
      <c r="Q80" s="36">
        <v>70</v>
      </c>
      <c r="R80" s="38">
        <v>1</v>
      </c>
      <c r="S80" s="39">
        <f t="shared" si="6"/>
        <v>420</v>
      </c>
      <c r="T80" s="82"/>
      <c r="U80" s="83"/>
      <c r="V80" s="8"/>
    </row>
    <row r="81" spans="1:22" s="40" customFormat="1" ht="30" customHeight="1">
      <c r="A81" s="79"/>
      <c r="B81" s="80"/>
      <c r="C81" s="29"/>
      <c r="D81" s="9"/>
      <c r="E81" s="81"/>
      <c r="F81" s="30"/>
      <c r="G81" s="31"/>
      <c r="H81" s="32"/>
      <c r="I81" s="33">
        <v>3</v>
      </c>
      <c r="J81" s="34" t="s">
        <v>28</v>
      </c>
      <c r="K81" s="35" t="s">
        <v>29</v>
      </c>
      <c r="L81" s="36">
        <v>7</v>
      </c>
      <c r="M81" s="36"/>
      <c r="N81" s="36"/>
      <c r="O81" s="36"/>
      <c r="P81" s="37">
        <f t="shared" si="7"/>
        <v>7</v>
      </c>
      <c r="Q81" s="36">
        <v>70</v>
      </c>
      <c r="R81" s="38">
        <v>41</v>
      </c>
      <c r="S81" s="39">
        <f t="shared" si="6"/>
        <v>20090</v>
      </c>
      <c r="T81" s="82"/>
      <c r="U81" s="83"/>
      <c r="V81" s="8"/>
    </row>
    <row r="82" spans="1:22" s="40" customFormat="1" ht="30" customHeight="1">
      <c r="A82" s="79">
        <v>22</v>
      </c>
      <c r="B82" s="80">
        <v>336</v>
      </c>
      <c r="C82" s="29">
        <v>154519</v>
      </c>
      <c r="D82" s="9" t="s">
        <v>100</v>
      </c>
      <c r="E82" s="81" t="s">
        <v>101</v>
      </c>
      <c r="F82" s="30">
        <v>7</v>
      </c>
      <c r="G82" s="31" t="e">
        <f>H82-J82</f>
        <v>#VALUE!</v>
      </c>
      <c r="H82" s="32">
        <v>74</v>
      </c>
      <c r="I82" s="33">
        <v>1</v>
      </c>
      <c r="J82" s="34" t="s">
        <v>23</v>
      </c>
      <c r="K82" s="35" t="s">
        <v>24</v>
      </c>
      <c r="L82" s="36">
        <v>6</v>
      </c>
      <c r="M82" s="36">
        <v>2</v>
      </c>
      <c r="N82" s="36">
        <v>0</v>
      </c>
      <c r="O82" s="36">
        <v>58</v>
      </c>
      <c r="P82" s="37">
        <f t="shared" si="7"/>
        <v>66</v>
      </c>
      <c r="Q82" s="36">
        <v>70</v>
      </c>
      <c r="R82" s="38">
        <v>15</v>
      </c>
      <c r="S82" s="39">
        <f t="shared" si="6"/>
        <v>69300</v>
      </c>
      <c r="T82" s="82">
        <f>SUM(S82:S83)</f>
        <v>80220</v>
      </c>
      <c r="U82" s="83"/>
      <c r="V82" s="8"/>
    </row>
    <row r="83" spans="1:22" s="40" customFormat="1" ht="30" customHeight="1">
      <c r="A83" s="79"/>
      <c r="B83" s="80"/>
      <c r="C83" s="29"/>
      <c r="D83" s="9"/>
      <c r="E83" s="81"/>
      <c r="F83" s="30"/>
      <c r="G83" s="31"/>
      <c r="H83" s="32"/>
      <c r="I83" s="33">
        <v>3</v>
      </c>
      <c r="J83" s="34" t="s">
        <v>28</v>
      </c>
      <c r="K83" s="35" t="s">
        <v>29</v>
      </c>
      <c r="L83" s="36">
        <v>6</v>
      </c>
      <c r="M83" s="36"/>
      <c r="N83" s="36"/>
      <c r="O83" s="36"/>
      <c r="P83" s="37">
        <f t="shared" si="7"/>
        <v>6</v>
      </c>
      <c r="Q83" s="36">
        <v>70</v>
      </c>
      <c r="R83" s="38">
        <v>26</v>
      </c>
      <c r="S83" s="39">
        <f t="shared" si="6"/>
        <v>10920</v>
      </c>
      <c r="T83" s="82"/>
      <c r="U83" s="83"/>
      <c r="V83" s="8"/>
    </row>
    <row r="84" spans="1:22" s="40" customFormat="1" ht="30" customHeight="1">
      <c r="A84" s="79">
        <v>23</v>
      </c>
      <c r="B84" s="80">
        <v>337</v>
      </c>
      <c r="C84" s="29">
        <v>154521</v>
      </c>
      <c r="D84" s="9" t="s">
        <v>94</v>
      </c>
      <c r="E84" s="81" t="s">
        <v>102</v>
      </c>
      <c r="F84" s="30">
        <v>3</v>
      </c>
      <c r="G84" s="31" t="e">
        <f>H84-J84</f>
        <v>#VALUE!</v>
      </c>
      <c r="H84" s="32">
        <v>45</v>
      </c>
      <c r="I84" s="33">
        <v>1</v>
      </c>
      <c r="J84" s="34" t="s">
        <v>23</v>
      </c>
      <c r="K84" s="35" t="s">
        <v>37</v>
      </c>
      <c r="L84" s="38">
        <v>2</v>
      </c>
      <c r="M84" s="36">
        <v>0</v>
      </c>
      <c r="N84" s="36">
        <v>0</v>
      </c>
      <c r="O84" s="36">
        <v>19</v>
      </c>
      <c r="P84" s="37">
        <f t="shared" si="7"/>
        <v>21</v>
      </c>
      <c r="Q84" s="36">
        <v>70</v>
      </c>
      <c r="R84" s="38">
        <v>20</v>
      </c>
      <c r="S84" s="39">
        <f t="shared" si="6"/>
        <v>29400</v>
      </c>
      <c r="T84" s="82">
        <f>SUM(S84:S87)</f>
        <v>39270</v>
      </c>
      <c r="U84" s="83"/>
      <c r="V84" s="8"/>
    </row>
    <row r="85" spans="1:22" s="40" customFormat="1" ht="30" customHeight="1">
      <c r="A85" s="79"/>
      <c r="B85" s="80"/>
      <c r="C85" s="29"/>
      <c r="D85" s="9"/>
      <c r="E85" s="81"/>
      <c r="F85" s="30"/>
      <c r="G85" s="31"/>
      <c r="H85" s="32"/>
      <c r="I85" s="33">
        <v>1</v>
      </c>
      <c r="J85" s="34" t="s">
        <v>87</v>
      </c>
      <c r="K85" s="35" t="s">
        <v>103</v>
      </c>
      <c r="L85" s="38">
        <v>0</v>
      </c>
      <c r="M85" s="36">
        <v>0</v>
      </c>
      <c r="N85" s="36">
        <v>0</v>
      </c>
      <c r="O85" s="36">
        <v>1</v>
      </c>
      <c r="P85" s="37">
        <f t="shared" si="7"/>
        <v>1</v>
      </c>
      <c r="Q85" s="36">
        <v>70</v>
      </c>
      <c r="R85" s="38">
        <v>17</v>
      </c>
      <c r="S85" s="39">
        <f t="shared" si="6"/>
        <v>1190</v>
      </c>
      <c r="T85" s="82"/>
      <c r="U85" s="83"/>
      <c r="V85" s="8"/>
    </row>
    <row r="86" spans="1:22" s="40" customFormat="1" ht="30" customHeight="1">
      <c r="A86" s="79"/>
      <c r="B86" s="80"/>
      <c r="C86" s="29"/>
      <c r="D86" s="9"/>
      <c r="E86" s="81"/>
      <c r="F86" s="30"/>
      <c r="G86" s="31"/>
      <c r="H86" s="32"/>
      <c r="I86" s="41">
        <v>3</v>
      </c>
      <c r="J86" s="35" t="s">
        <v>39</v>
      </c>
      <c r="K86" s="35" t="s">
        <v>29</v>
      </c>
      <c r="L86" s="38">
        <v>2</v>
      </c>
      <c r="M86" s="36"/>
      <c r="N86" s="36"/>
      <c r="O86" s="36"/>
      <c r="P86" s="37">
        <f t="shared" si="7"/>
        <v>2</v>
      </c>
      <c r="Q86" s="36">
        <v>70</v>
      </c>
      <c r="R86" s="38">
        <v>21</v>
      </c>
      <c r="S86" s="39">
        <f t="shared" si="6"/>
        <v>2940</v>
      </c>
      <c r="T86" s="82"/>
      <c r="U86" s="83"/>
      <c r="V86" s="8"/>
    </row>
    <row r="87" spans="1:22" s="40" customFormat="1" ht="30" customHeight="1">
      <c r="A87" s="79"/>
      <c r="B87" s="80"/>
      <c r="C87" s="29"/>
      <c r="D87" s="9"/>
      <c r="E87" s="81"/>
      <c r="F87" s="30"/>
      <c r="G87" s="31"/>
      <c r="H87" s="32"/>
      <c r="I87" s="41">
        <v>3</v>
      </c>
      <c r="J87" s="35" t="s">
        <v>39</v>
      </c>
      <c r="K87" s="35" t="s">
        <v>29</v>
      </c>
      <c r="L87" s="38">
        <v>2</v>
      </c>
      <c r="M87" s="36"/>
      <c r="N87" s="36"/>
      <c r="O87" s="36"/>
      <c r="P87" s="37">
        <f t="shared" si="7"/>
        <v>2</v>
      </c>
      <c r="Q87" s="36">
        <v>70</v>
      </c>
      <c r="R87" s="38">
        <v>41</v>
      </c>
      <c r="S87" s="39">
        <f t="shared" si="6"/>
        <v>5740</v>
      </c>
      <c r="T87" s="82"/>
      <c r="U87" s="83"/>
      <c r="V87" s="8"/>
    </row>
    <row r="88" spans="1:22" s="40" customFormat="1" ht="30" customHeight="1">
      <c r="A88" s="84">
        <v>24</v>
      </c>
      <c r="B88" s="87">
        <v>601</v>
      </c>
      <c r="C88" s="29">
        <v>154601</v>
      </c>
      <c r="D88" s="9" t="s">
        <v>21</v>
      </c>
      <c r="E88" s="102" t="s">
        <v>104</v>
      </c>
      <c r="F88" s="53">
        <v>13</v>
      </c>
      <c r="G88" s="31" t="e">
        <f>H88-J88</f>
        <v>#VALUE!</v>
      </c>
      <c r="H88" s="54">
        <v>220</v>
      </c>
      <c r="I88" s="41">
        <v>3</v>
      </c>
      <c r="J88" s="35" t="s">
        <v>39</v>
      </c>
      <c r="K88" s="35" t="s">
        <v>29</v>
      </c>
      <c r="L88" s="36">
        <v>13</v>
      </c>
      <c r="M88" s="36"/>
      <c r="N88" s="36"/>
      <c r="O88" s="36"/>
      <c r="P88" s="37">
        <f t="shared" si="7"/>
        <v>13</v>
      </c>
      <c r="Q88" s="36">
        <v>70</v>
      </c>
      <c r="R88" s="36">
        <v>41</v>
      </c>
      <c r="S88" s="39">
        <f t="shared" si="6"/>
        <v>37310</v>
      </c>
      <c r="T88" s="104">
        <f>SUM(S88:S89)</f>
        <v>48790</v>
      </c>
      <c r="U88" s="96"/>
      <c r="V88" s="8"/>
    </row>
    <row r="89" spans="1:22" s="40" customFormat="1" ht="30" customHeight="1">
      <c r="A89" s="86"/>
      <c r="B89" s="89"/>
      <c r="C89" s="29"/>
      <c r="D89" s="9"/>
      <c r="E89" s="103"/>
      <c r="F89" s="53"/>
      <c r="G89" s="31"/>
      <c r="H89" s="54"/>
      <c r="I89" s="41">
        <v>3</v>
      </c>
      <c r="J89" s="35" t="s">
        <v>105</v>
      </c>
      <c r="K89" s="35" t="s">
        <v>29</v>
      </c>
      <c r="L89" s="36">
        <v>4</v>
      </c>
      <c r="M89" s="36"/>
      <c r="N89" s="36"/>
      <c r="O89" s="36"/>
      <c r="P89" s="37">
        <f t="shared" si="7"/>
        <v>4</v>
      </c>
      <c r="Q89" s="36">
        <v>70</v>
      </c>
      <c r="R89" s="36">
        <v>41</v>
      </c>
      <c r="S89" s="39">
        <f t="shared" si="6"/>
        <v>11480</v>
      </c>
      <c r="T89" s="105"/>
      <c r="U89" s="98"/>
      <c r="V89" s="8"/>
    </row>
    <row r="90" spans="1:22" s="40" customFormat="1" ht="30" customHeight="1">
      <c r="A90" s="84">
        <v>25</v>
      </c>
      <c r="B90" s="87">
        <v>602</v>
      </c>
      <c r="C90" s="29">
        <v>154602</v>
      </c>
      <c r="D90" s="9" t="s">
        <v>21</v>
      </c>
      <c r="E90" s="102" t="s">
        <v>106</v>
      </c>
      <c r="F90" s="53">
        <v>60</v>
      </c>
      <c r="G90" s="31" t="e">
        <f>H90-J90</f>
        <v>#VALUE!</v>
      </c>
      <c r="H90" s="54">
        <v>1551</v>
      </c>
      <c r="I90" s="41">
        <v>3</v>
      </c>
      <c r="J90" s="35" t="s">
        <v>39</v>
      </c>
      <c r="K90" s="35" t="s">
        <v>29</v>
      </c>
      <c r="L90" s="36">
        <v>5</v>
      </c>
      <c r="M90" s="36"/>
      <c r="N90" s="36"/>
      <c r="O90" s="36"/>
      <c r="P90" s="37">
        <f t="shared" si="7"/>
        <v>5</v>
      </c>
      <c r="Q90" s="36">
        <v>70</v>
      </c>
      <c r="R90" s="36">
        <v>41</v>
      </c>
      <c r="S90" s="39">
        <f t="shared" si="6"/>
        <v>14350</v>
      </c>
      <c r="T90" s="104">
        <f>SUM(S90:S91)</f>
        <v>20090</v>
      </c>
      <c r="U90" s="96"/>
      <c r="V90" s="8"/>
    </row>
    <row r="91" spans="1:22" s="40" customFormat="1" ht="30" customHeight="1">
      <c r="A91" s="86"/>
      <c r="B91" s="89"/>
      <c r="C91" s="29"/>
      <c r="D91" s="9"/>
      <c r="E91" s="103"/>
      <c r="F91" s="53"/>
      <c r="G91" s="31"/>
      <c r="H91" s="54"/>
      <c r="I91" s="41">
        <v>3</v>
      </c>
      <c r="J91" s="35" t="s">
        <v>105</v>
      </c>
      <c r="K91" s="35" t="s">
        <v>29</v>
      </c>
      <c r="L91" s="36">
        <v>2</v>
      </c>
      <c r="M91" s="36"/>
      <c r="N91" s="36"/>
      <c r="O91" s="36"/>
      <c r="P91" s="37">
        <f t="shared" si="7"/>
        <v>2</v>
      </c>
      <c r="Q91" s="36">
        <v>70</v>
      </c>
      <c r="R91" s="36">
        <v>41</v>
      </c>
      <c r="S91" s="39">
        <f t="shared" si="6"/>
        <v>5740</v>
      </c>
      <c r="T91" s="105"/>
      <c r="U91" s="98"/>
      <c r="V91" s="8"/>
    </row>
    <row r="92" spans="1:22" s="40" customFormat="1" ht="30" customHeight="1">
      <c r="A92" s="84">
        <v>26</v>
      </c>
      <c r="B92" s="87">
        <v>603</v>
      </c>
      <c r="C92" s="29">
        <v>154603</v>
      </c>
      <c r="D92" s="9" t="s">
        <v>21</v>
      </c>
      <c r="E92" s="102" t="s">
        <v>107</v>
      </c>
      <c r="F92" s="53">
        <v>24</v>
      </c>
      <c r="G92" s="31" t="e">
        <f>H92-J92</f>
        <v>#VALUE!</v>
      </c>
      <c r="H92" s="54">
        <v>544</v>
      </c>
      <c r="I92" s="41">
        <v>3</v>
      </c>
      <c r="J92" s="35" t="s">
        <v>39</v>
      </c>
      <c r="K92" s="35" t="s">
        <v>29</v>
      </c>
      <c r="L92" s="36">
        <v>22</v>
      </c>
      <c r="M92" s="36"/>
      <c r="N92" s="36"/>
      <c r="O92" s="36"/>
      <c r="P92" s="37">
        <f t="shared" si="7"/>
        <v>22</v>
      </c>
      <c r="Q92" s="36">
        <v>70</v>
      </c>
      <c r="R92" s="36">
        <v>41</v>
      </c>
      <c r="S92" s="39">
        <f t="shared" si="6"/>
        <v>63140</v>
      </c>
      <c r="T92" s="104">
        <f>SUM(S92:S93)</f>
        <v>83230</v>
      </c>
      <c r="U92" s="96"/>
      <c r="V92" s="8"/>
    </row>
    <row r="93" spans="1:22" s="40" customFormat="1" ht="30" customHeight="1">
      <c r="A93" s="86"/>
      <c r="B93" s="89"/>
      <c r="C93" s="29"/>
      <c r="D93" s="9"/>
      <c r="E93" s="103"/>
      <c r="F93" s="53"/>
      <c r="G93" s="31"/>
      <c r="H93" s="54"/>
      <c r="I93" s="41">
        <v>3</v>
      </c>
      <c r="J93" s="35" t="s">
        <v>105</v>
      </c>
      <c r="K93" s="35" t="s">
        <v>29</v>
      </c>
      <c r="L93" s="36">
        <v>7</v>
      </c>
      <c r="M93" s="36"/>
      <c r="N93" s="36"/>
      <c r="O93" s="36"/>
      <c r="P93" s="37">
        <f t="shared" si="7"/>
        <v>7</v>
      </c>
      <c r="Q93" s="36">
        <v>70</v>
      </c>
      <c r="R93" s="36">
        <v>41</v>
      </c>
      <c r="S93" s="39">
        <f t="shared" si="6"/>
        <v>20090</v>
      </c>
      <c r="T93" s="105"/>
      <c r="U93" s="98"/>
      <c r="V93" s="8"/>
    </row>
    <row r="94" spans="1:22" s="40" customFormat="1" ht="30" customHeight="1">
      <c r="A94" s="84">
        <v>27</v>
      </c>
      <c r="B94" s="87">
        <v>604</v>
      </c>
      <c r="C94" s="29">
        <v>154604</v>
      </c>
      <c r="D94" s="9" t="s">
        <v>21</v>
      </c>
      <c r="E94" s="102" t="s">
        <v>108</v>
      </c>
      <c r="F94" s="53">
        <v>17</v>
      </c>
      <c r="G94" s="31" t="e">
        <f>H94-J94</f>
        <v>#VALUE!</v>
      </c>
      <c r="H94" s="54">
        <v>257</v>
      </c>
      <c r="I94" s="41">
        <v>3</v>
      </c>
      <c r="J94" s="35" t="s">
        <v>39</v>
      </c>
      <c r="K94" s="35" t="s">
        <v>29</v>
      </c>
      <c r="L94" s="36">
        <v>20</v>
      </c>
      <c r="M94" s="36"/>
      <c r="N94" s="36"/>
      <c r="O94" s="36"/>
      <c r="P94" s="37">
        <f t="shared" si="7"/>
        <v>20</v>
      </c>
      <c r="Q94" s="36">
        <v>70</v>
      </c>
      <c r="R94" s="36">
        <v>41</v>
      </c>
      <c r="S94" s="39">
        <f t="shared" si="6"/>
        <v>57400</v>
      </c>
      <c r="T94" s="104">
        <f>SUM(S94:S95)</f>
        <v>74620</v>
      </c>
      <c r="U94" s="96"/>
      <c r="V94" s="8"/>
    </row>
    <row r="95" spans="1:22" s="40" customFormat="1" ht="30" customHeight="1">
      <c r="A95" s="86"/>
      <c r="B95" s="89"/>
      <c r="C95" s="29"/>
      <c r="D95" s="9"/>
      <c r="E95" s="103"/>
      <c r="F95" s="53"/>
      <c r="G95" s="31"/>
      <c r="H95" s="54"/>
      <c r="I95" s="41">
        <v>3</v>
      </c>
      <c r="J95" s="35" t="s">
        <v>105</v>
      </c>
      <c r="K95" s="35" t="s">
        <v>29</v>
      </c>
      <c r="L95" s="36">
        <v>6</v>
      </c>
      <c r="M95" s="36"/>
      <c r="N95" s="36"/>
      <c r="O95" s="36"/>
      <c r="P95" s="37">
        <f t="shared" si="7"/>
        <v>6</v>
      </c>
      <c r="Q95" s="36">
        <v>70</v>
      </c>
      <c r="R95" s="36">
        <v>41</v>
      </c>
      <c r="S95" s="39">
        <f t="shared" si="6"/>
        <v>17220</v>
      </c>
      <c r="T95" s="105"/>
      <c r="U95" s="98"/>
      <c r="V95" s="8"/>
    </row>
    <row r="96" spans="1:22" s="40" customFormat="1" ht="30" customHeight="1">
      <c r="A96" s="84">
        <v>28</v>
      </c>
      <c r="B96" s="87">
        <v>605</v>
      </c>
      <c r="C96" s="29">
        <v>154605</v>
      </c>
      <c r="D96" s="9" t="s">
        <v>21</v>
      </c>
      <c r="E96" s="102" t="s">
        <v>109</v>
      </c>
      <c r="F96" s="53">
        <v>40</v>
      </c>
      <c r="G96" s="31" t="e">
        <f>H96-J96</f>
        <v>#VALUE!</v>
      </c>
      <c r="H96" s="54">
        <v>1029</v>
      </c>
      <c r="I96" s="41">
        <v>3</v>
      </c>
      <c r="J96" s="35" t="s">
        <v>39</v>
      </c>
      <c r="K96" s="35" t="s">
        <v>29</v>
      </c>
      <c r="L96" s="36">
        <v>16</v>
      </c>
      <c r="M96" s="36"/>
      <c r="N96" s="36"/>
      <c r="O96" s="36"/>
      <c r="P96" s="37">
        <f t="shared" si="7"/>
        <v>16</v>
      </c>
      <c r="Q96" s="36">
        <v>70</v>
      </c>
      <c r="R96" s="36">
        <v>41</v>
      </c>
      <c r="S96" s="39">
        <f t="shared" si="6"/>
        <v>45920</v>
      </c>
      <c r="T96" s="104">
        <f>SUM(S96:S97)</f>
        <v>60270</v>
      </c>
      <c r="U96" s="96"/>
      <c r="V96" s="8"/>
    </row>
    <row r="97" spans="1:22" s="40" customFormat="1" ht="30" customHeight="1">
      <c r="A97" s="86"/>
      <c r="B97" s="89"/>
      <c r="C97" s="29"/>
      <c r="D97" s="9"/>
      <c r="E97" s="103"/>
      <c r="F97" s="53"/>
      <c r="G97" s="31"/>
      <c r="H97" s="54"/>
      <c r="I97" s="41">
        <v>3</v>
      </c>
      <c r="J97" s="35" t="s">
        <v>105</v>
      </c>
      <c r="K97" s="35" t="s">
        <v>29</v>
      </c>
      <c r="L97" s="36">
        <v>5</v>
      </c>
      <c r="M97" s="36"/>
      <c r="N97" s="36"/>
      <c r="O97" s="36"/>
      <c r="P97" s="37">
        <f t="shared" si="7"/>
        <v>5</v>
      </c>
      <c r="Q97" s="36">
        <v>70</v>
      </c>
      <c r="R97" s="36">
        <v>41</v>
      </c>
      <c r="S97" s="39">
        <f t="shared" si="6"/>
        <v>14350</v>
      </c>
      <c r="T97" s="105"/>
      <c r="U97" s="98"/>
      <c r="V97" s="8"/>
    </row>
    <row r="98" spans="1:22" s="40" customFormat="1" ht="27.95" customHeight="1">
      <c r="A98" s="79">
        <v>29</v>
      </c>
      <c r="B98" s="80">
        <v>606</v>
      </c>
      <c r="C98" s="29">
        <v>154606</v>
      </c>
      <c r="D98" s="9" t="s">
        <v>21</v>
      </c>
      <c r="E98" s="106" t="s">
        <v>110</v>
      </c>
      <c r="F98" s="53">
        <v>6</v>
      </c>
      <c r="G98" s="31" t="e">
        <f>H98-J98</f>
        <v>#VALUE!</v>
      </c>
      <c r="H98" s="54">
        <v>69</v>
      </c>
      <c r="I98" s="33">
        <v>1</v>
      </c>
      <c r="J98" s="34" t="s">
        <v>111</v>
      </c>
      <c r="K98" s="35" t="s">
        <v>112</v>
      </c>
      <c r="L98" s="36">
        <v>0</v>
      </c>
      <c r="M98" s="36">
        <v>0</v>
      </c>
      <c r="N98" s="36">
        <v>0</v>
      </c>
      <c r="O98" s="36">
        <v>10</v>
      </c>
      <c r="P98" s="37">
        <f t="shared" si="7"/>
        <v>10</v>
      </c>
      <c r="Q98" s="36">
        <v>70</v>
      </c>
      <c r="R98" s="38">
        <v>10</v>
      </c>
      <c r="S98" s="39">
        <f t="shared" si="6"/>
        <v>7000</v>
      </c>
      <c r="T98" s="82">
        <f>SUM(S98:S101)</f>
        <v>25480</v>
      </c>
      <c r="U98" s="83"/>
      <c r="V98" s="8"/>
    </row>
    <row r="99" spans="1:22" s="40" customFormat="1" ht="27.95" customHeight="1">
      <c r="A99" s="79"/>
      <c r="B99" s="80"/>
      <c r="C99" s="29"/>
      <c r="D99" s="9"/>
      <c r="E99" s="106"/>
      <c r="F99" s="53"/>
      <c r="G99" s="31"/>
      <c r="H99" s="54"/>
      <c r="I99" s="33">
        <v>2</v>
      </c>
      <c r="J99" s="34" t="s">
        <v>113</v>
      </c>
      <c r="K99" s="35" t="s">
        <v>114</v>
      </c>
      <c r="L99" s="36">
        <v>0</v>
      </c>
      <c r="M99" s="36">
        <v>0</v>
      </c>
      <c r="N99" s="36">
        <v>0</v>
      </c>
      <c r="O99" s="36">
        <v>10</v>
      </c>
      <c r="P99" s="37">
        <f t="shared" si="7"/>
        <v>10</v>
      </c>
      <c r="Q99" s="36">
        <v>70</v>
      </c>
      <c r="R99" s="38">
        <v>5</v>
      </c>
      <c r="S99" s="39">
        <f t="shared" si="6"/>
        <v>3500</v>
      </c>
      <c r="T99" s="82"/>
      <c r="U99" s="83"/>
      <c r="V99" s="8"/>
    </row>
    <row r="100" spans="1:22" s="40" customFormat="1" ht="27.95" customHeight="1">
      <c r="A100" s="79"/>
      <c r="B100" s="80"/>
      <c r="C100" s="29"/>
      <c r="D100" s="9"/>
      <c r="E100" s="106"/>
      <c r="F100" s="53"/>
      <c r="G100" s="31"/>
      <c r="H100" s="54"/>
      <c r="I100" s="33">
        <v>2</v>
      </c>
      <c r="J100" s="34" t="s">
        <v>115</v>
      </c>
      <c r="K100" s="35" t="s">
        <v>98</v>
      </c>
      <c r="L100" s="36">
        <v>0</v>
      </c>
      <c r="M100" s="36">
        <v>0</v>
      </c>
      <c r="N100" s="36">
        <v>0</v>
      </c>
      <c r="O100" s="36">
        <v>10</v>
      </c>
      <c r="P100" s="37">
        <f t="shared" si="7"/>
        <v>10</v>
      </c>
      <c r="Q100" s="36">
        <v>70</v>
      </c>
      <c r="R100" s="38">
        <v>5</v>
      </c>
      <c r="S100" s="39">
        <f t="shared" si="6"/>
        <v>3500</v>
      </c>
      <c r="T100" s="82"/>
      <c r="U100" s="83"/>
      <c r="V100" s="8"/>
    </row>
    <row r="101" spans="1:22" s="40" customFormat="1" ht="30" customHeight="1">
      <c r="A101" s="79"/>
      <c r="B101" s="80"/>
      <c r="C101" s="29"/>
      <c r="D101" s="9"/>
      <c r="E101" s="106"/>
      <c r="F101" s="53"/>
      <c r="G101" s="31"/>
      <c r="H101" s="54"/>
      <c r="I101" s="33">
        <v>3</v>
      </c>
      <c r="J101" s="34" t="s">
        <v>28</v>
      </c>
      <c r="K101" s="35" t="s">
        <v>29</v>
      </c>
      <c r="L101" s="36">
        <v>4</v>
      </c>
      <c r="M101" s="36"/>
      <c r="N101" s="36"/>
      <c r="O101" s="36"/>
      <c r="P101" s="37">
        <f t="shared" si="7"/>
        <v>4</v>
      </c>
      <c r="Q101" s="36">
        <v>70</v>
      </c>
      <c r="R101" s="38">
        <v>41</v>
      </c>
      <c r="S101" s="39">
        <f t="shared" si="6"/>
        <v>11480</v>
      </c>
      <c r="T101" s="82"/>
      <c r="U101" s="83"/>
      <c r="V101" s="8"/>
    </row>
    <row r="102" spans="1:22" s="40" customFormat="1" ht="30" customHeight="1">
      <c r="A102" s="84">
        <v>30</v>
      </c>
      <c r="B102" s="87">
        <v>607</v>
      </c>
      <c r="C102" s="29">
        <v>154607</v>
      </c>
      <c r="D102" s="9" t="s">
        <v>21</v>
      </c>
      <c r="E102" s="102" t="s">
        <v>116</v>
      </c>
      <c r="F102" s="53">
        <v>7</v>
      </c>
      <c r="G102" s="31" t="e">
        <f>H102-J102</f>
        <v>#VALUE!</v>
      </c>
      <c r="H102" s="54">
        <v>140</v>
      </c>
      <c r="I102" s="41">
        <v>3</v>
      </c>
      <c r="J102" s="35" t="s">
        <v>39</v>
      </c>
      <c r="K102" s="35" t="s">
        <v>29</v>
      </c>
      <c r="L102" s="36">
        <v>9</v>
      </c>
      <c r="M102" s="36"/>
      <c r="N102" s="36"/>
      <c r="O102" s="36"/>
      <c r="P102" s="37">
        <f t="shared" si="7"/>
        <v>9</v>
      </c>
      <c r="Q102" s="36">
        <v>70</v>
      </c>
      <c r="R102" s="36">
        <v>41</v>
      </c>
      <c r="S102" s="39">
        <f t="shared" si="6"/>
        <v>25830</v>
      </c>
      <c r="T102" s="104">
        <f>SUM(S102:S103)</f>
        <v>28700</v>
      </c>
      <c r="U102" s="96"/>
      <c r="V102" s="8"/>
    </row>
    <row r="103" spans="1:22" s="40" customFormat="1" ht="30" customHeight="1">
      <c r="A103" s="86"/>
      <c r="B103" s="89"/>
      <c r="C103" s="29"/>
      <c r="D103" s="9"/>
      <c r="E103" s="103"/>
      <c r="F103" s="53"/>
      <c r="G103" s="31"/>
      <c r="H103" s="54"/>
      <c r="I103" s="41">
        <v>3</v>
      </c>
      <c r="J103" s="35" t="s">
        <v>105</v>
      </c>
      <c r="K103" s="35" t="s">
        <v>29</v>
      </c>
      <c r="L103" s="36">
        <v>1</v>
      </c>
      <c r="M103" s="36"/>
      <c r="N103" s="36"/>
      <c r="O103" s="36"/>
      <c r="P103" s="37">
        <f t="shared" si="7"/>
        <v>1</v>
      </c>
      <c r="Q103" s="36">
        <v>70</v>
      </c>
      <c r="R103" s="36">
        <v>41</v>
      </c>
      <c r="S103" s="39">
        <f t="shared" si="6"/>
        <v>2870</v>
      </c>
      <c r="T103" s="105"/>
      <c r="U103" s="98"/>
      <c r="V103" s="8"/>
    </row>
    <row r="104" spans="1:22" s="40" customFormat="1" ht="30" customHeight="1">
      <c r="A104" s="84">
        <v>31</v>
      </c>
      <c r="B104" s="87">
        <v>608</v>
      </c>
      <c r="C104" s="29">
        <v>154608</v>
      </c>
      <c r="D104" s="9" t="s">
        <v>21</v>
      </c>
      <c r="E104" s="102" t="s">
        <v>117</v>
      </c>
      <c r="F104" s="53">
        <v>16</v>
      </c>
      <c r="G104" s="31" t="e">
        <f>H104-J104</f>
        <v>#VALUE!</v>
      </c>
      <c r="H104" s="54">
        <v>329</v>
      </c>
      <c r="I104" s="41">
        <v>3</v>
      </c>
      <c r="J104" s="35" t="s">
        <v>39</v>
      </c>
      <c r="K104" s="35" t="s">
        <v>29</v>
      </c>
      <c r="L104" s="36">
        <v>11</v>
      </c>
      <c r="M104" s="36"/>
      <c r="N104" s="36"/>
      <c r="O104" s="36"/>
      <c r="P104" s="37">
        <f t="shared" si="7"/>
        <v>11</v>
      </c>
      <c r="Q104" s="36">
        <v>70</v>
      </c>
      <c r="R104" s="36">
        <v>41</v>
      </c>
      <c r="S104" s="39">
        <f t="shared" si="6"/>
        <v>31570</v>
      </c>
      <c r="T104" s="104">
        <f>SUM(S104:S105)</f>
        <v>43050</v>
      </c>
      <c r="U104" s="96"/>
      <c r="V104" s="8"/>
    </row>
    <row r="105" spans="1:22" s="40" customFormat="1" ht="30" customHeight="1">
      <c r="A105" s="86"/>
      <c r="B105" s="89"/>
      <c r="C105" s="29"/>
      <c r="D105" s="9"/>
      <c r="E105" s="103"/>
      <c r="F105" s="53"/>
      <c r="G105" s="31"/>
      <c r="H105" s="54"/>
      <c r="I105" s="41">
        <v>3</v>
      </c>
      <c r="J105" s="35" t="s">
        <v>105</v>
      </c>
      <c r="K105" s="35" t="s">
        <v>29</v>
      </c>
      <c r="L105" s="36">
        <v>4</v>
      </c>
      <c r="M105" s="36"/>
      <c r="N105" s="36"/>
      <c r="O105" s="36"/>
      <c r="P105" s="37">
        <f t="shared" si="7"/>
        <v>4</v>
      </c>
      <c r="Q105" s="36">
        <v>70</v>
      </c>
      <c r="R105" s="36">
        <v>41</v>
      </c>
      <c r="S105" s="39">
        <f t="shared" si="6"/>
        <v>11480</v>
      </c>
      <c r="T105" s="105"/>
      <c r="U105" s="98"/>
      <c r="V105" s="8"/>
    </row>
    <row r="106" spans="1:22" s="40" customFormat="1" ht="27.95" customHeight="1">
      <c r="A106" s="84">
        <v>32</v>
      </c>
      <c r="B106" s="87">
        <v>609</v>
      </c>
      <c r="C106" s="29">
        <v>154610</v>
      </c>
      <c r="D106" s="9" t="s">
        <v>21</v>
      </c>
      <c r="E106" s="102" t="s">
        <v>118</v>
      </c>
      <c r="F106" s="53">
        <v>18</v>
      </c>
      <c r="G106" s="31" t="e">
        <f>H106-J106</f>
        <v>#VALUE!</v>
      </c>
      <c r="H106" s="54">
        <v>471</v>
      </c>
      <c r="I106" s="41">
        <v>1</v>
      </c>
      <c r="J106" s="34" t="s">
        <v>111</v>
      </c>
      <c r="K106" s="35" t="s">
        <v>119</v>
      </c>
      <c r="L106" s="36">
        <v>1</v>
      </c>
      <c r="M106" s="36"/>
      <c r="N106" s="36"/>
      <c r="O106" s="36"/>
      <c r="P106" s="37">
        <f t="shared" si="7"/>
        <v>1</v>
      </c>
      <c r="Q106" s="36">
        <v>70</v>
      </c>
      <c r="R106" s="36">
        <v>10</v>
      </c>
      <c r="S106" s="39">
        <f t="shared" si="6"/>
        <v>700</v>
      </c>
      <c r="T106" s="104">
        <f>SUM(S106:S109)</f>
        <v>34440</v>
      </c>
      <c r="U106" s="96"/>
      <c r="V106" s="8"/>
    </row>
    <row r="107" spans="1:22" s="40" customFormat="1" ht="30" customHeight="1">
      <c r="A107" s="85"/>
      <c r="B107" s="88"/>
      <c r="C107" s="29"/>
      <c r="D107" s="9"/>
      <c r="E107" s="107"/>
      <c r="F107" s="53"/>
      <c r="G107" s="31"/>
      <c r="H107" s="54"/>
      <c r="I107" s="41">
        <v>3</v>
      </c>
      <c r="J107" s="35" t="s">
        <v>39</v>
      </c>
      <c r="K107" s="35" t="s">
        <v>29</v>
      </c>
      <c r="L107" s="36">
        <v>1</v>
      </c>
      <c r="M107" s="36"/>
      <c r="N107" s="36"/>
      <c r="O107" s="36"/>
      <c r="P107" s="37">
        <f t="shared" si="7"/>
        <v>1</v>
      </c>
      <c r="Q107" s="36">
        <v>70</v>
      </c>
      <c r="R107" s="36">
        <v>31</v>
      </c>
      <c r="S107" s="39">
        <f t="shared" si="6"/>
        <v>2170</v>
      </c>
      <c r="T107" s="108"/>
      <c r="U107" s="97"/>
      <c r="V107" s="8"/>
    </row>
    <row r="108" spans="1:22" s="40" customFormat="1" ht="30" customHeight="1">
      <c r="A108" s="85"/>
      <c r="B108" s="88"/>
      <c r="C108" s="29"/>
      <c r="D108" s="9"/>
      <c r="E108" s="107"/>
      <c r="F108" s="53"/>
      <c r="G108" s="31"/>
      <c r="H108" s="54"/>
      <c r="I108" s="41">
        <v>3</v>
      </c>
      <c r="J108" s="35" t="s">
        <v>39</v>
      </c>
      <c r="K108" s="35" t="s">
        <v>29</v>
      </c>
      <c r="L108" s="36">
        <v>7</v>
      </c>
      <c r="M108" s="36"/>
      <c r="N108" s="36"/>
      <c r="O108" s="36"/>
      <c r="P108" s="37">
        <f t="shared" si="7"/>
        <v>7</v>
      </c>
      <c r="Q108" s="36">
        <v>70</v>
      </c>
      <c r="R108" s="36">
        <v>41</v>
      </c>
      <c r="S108" s="39">
        <f t="shared" si="6"/>
        <v>20090</v>
      </c>
      <c r="T108" s="108"/>
      <c r="U108" s="97"/>
      <c r="V108" s="8"/>
    </row>
    <row r="109" spans="1:22" s="40" customFormat="1" ht="30" customHeight="1">
      <c r="A109" s="86"/>
      <c r="B109" s="89"/>
      <c r="C109" s="29"/>
      <c r="D109" s="9"/>
      <c r="E109" s="103"/>
      <c r="F109" s="53"/>
      <c r="G109" s="31"/>
      <c r="H109" s="54"/>
      <c r="I109" s="41">
        <v>3</v>
      </c>
      <c r="J109" s="35" t="s">
        <v>105</v>
      </c>
      <c r="K109" s="35" t="s">
        <v>29</v>
      </c>
      <c r="L109" s="36">
        <v>4</v>
      </c>
      <c r="M109" s="36"/>
      <c r="N109" s="36"/>
      <c r="O109" s="36"/>
      <c r="P109" s="37">
        <f t="shared" si="7"/>
        <v>4</v>
      </c>
      <c r="Q109" s="36">
        <v>70</v>
      </c>
      <c r="R109" s="36">
        <v>41</v>
      </c>
      <c r="S109" s="39">
        <f t="shared" si="6"/>
        <v>11480</v>
      </c>
      <c r="T109" s="105"/>
      <c r="U109" s="98"/>
      <c r="V109" s="8"/>
    </row>
    <row r="110" spans="1:22" s="40" customFormat="1" ht="30" customHeight="1">
      <c r="A110" s="84">
        <v>33</v>
      </c>
      <c r="B110" s="87">
        <v>610</v>
      </c>
      <c r="C110" s="29">
        <v>154611</v>
      </c>
      <c r="D110" s="9" t="s">
        <v>21</v>
      </c>
      <c r="E110" s="102" t="s">
        <v>120</v>
      </c>
      <c r="F110" s="53">
        <v>6</v>
      </c>
      <c r="G110" s="31" t="e">
        <f>H110-J110</f>
        <v>#VALUE!</v>
      </c>
      <c r="H110" s="54">
        <v>109</v>
      </c>
      <c r="I110" s="41">
        <v>3</v>
      </c>
      <c r="J110" s="35" t="s">
        <v>39</v>
      </c>
      <c r="K110" s="35" t="s">
        <v>29</v>
      </c>
      <c r="L110" s="36">
        <v>3</v>
      </c>
      <c r="M110" s="36"/>
      <c r="N110" s="36"/>
      <c r="O110" s="36"/>
      <c r="P110" s="37">
        <f t="shared" si="7"/>
        <v>3</v>
      </c>
      <c r="Q110" s="36">
        <v>70</v>
      </c>
      <c r="R110" s="36">
        <v>41</v>
      </c>
      <c r="S110" s="39">
        <f t="shared" si="6"/>
        <v>8610</v>
      </c>
      <c r="T110" s="104">
        <f>SUM(S110:S111)</f>
        <v>11480</v>
      </c>
      <c r="U110" s="96"/>
      <c r="V110" s="8"/>
    </row>
    <row r="111" spans="1:22" s="40" customFormat="1" ht="30" customHeight="1">
      <c r="A111" s="86"/>
      <c r="B111" s="89"/>
      <c r="C111" s="29"/>
      <c r="D111" s="9"/>
      <c r="E111" s="103"/>
      <c r="F111" s="53"/>
      <c r="G111" s="31"/>
      <c r="H111" s="54"/>
      <c r="I111" s="41">
        <v>3</v>
      </c>
      <c r="J111" s="35" t="s">
        <v>105</v>
      </c>
      <c r="K111" s="35" t="s">
        <v>29</v>
      </c>
      <c r="L111" s="36">
        <v>1</v>
      </c>
      <c r="M111" s="36"/>
      <c r="N111" s="36"/>
      <c r="O111" s="36"/>
      <c r="P111" s="37">
        <f t="shared" si="7"/>
        <v>1</v>
      </c>
      <c r="Q111" s="36">
        <v>70</v>
      </c>
      <c r="R111" s="36">
        <v>41</v>
      </c>
      <c r="S111" s="39">
        <f t="shared" si="6"/>
        <v>2870</v>
      </c>
      <c r="T111" s="105"/>
      <c r="U111" s="98"/>
      <c r="V111" s="8"/>
    </row>
    <row r="112" spans="1:22" s="40" customFormat="1" ht="30" customHeight="1">
      <c r="A112" s="84">
        <v>34</v>
      </c>
      <c r="B112" s="87">
        <v>611</v>
      </c>
      <c r="C112" s="29">
        <v>154612</v>
      </c>
      <c r="D112" s="9" t="s">
        <v>21</v>
      </c>
      <c r="E112" s="102" t="s">
        <v>121</v>
      </c>
      <c r="F112" s="53">
        <v>25</v>
      </c>
      <c r="G112" s="31" t="e">
        <f>H112-J112</f>
        <v>#VALUE!</v>
      </c>
      <c r="H112" s="54">
        <v>552</v>
      </c>
      <c r="I112" s="41">
        <v>3</v>
      </c>
      <c r="J112" s="35" t="s">
        <v>39</v>
      </c>
      <c r="K112" s="35" t="s">
        <v>29</v>
      </c>
      <c r="L112" s="36">
        <v>15</v>
      </c>
      <c r="M112" s="36"/>
      <c r="N112" s="36"/>
      <c r="O112" s="36"/>
      <c r="P112" s="37">
        <f t="shared" si="7"/>
        <v>15</v>
      </c>
      <c r="Q112" s="36">
        <v>70</v>
      </c>
      <c r="R112" s="36">
        <v>41</v>
      </c>
      <c r="S112" s="39">
        <f t="shared" si="6"/>
        <v>43050</v>
      </c>
      <c r="T112" s="104">
        <f>SUM(S112:S113)</f>
        <v>60270</v>
      </c>
      <c r="U112" s="96"/>
      <c r="V112" s="8"/>
    </row>
    <row r="113" spans="1:22" s="40" customFormat="1" ht="30" customHeight="1">
      <c r="A113" s="86"/>
      <c r="B113" s="89"/>
      <c r="C113" s="29"/>
      <c r="D113" s="9"/>
      <c r="E113" s="103"/>
      <c r="F113" s="53"/>
      <c r="G113" s="31"/>
      <c r="H113" s="54"/>
      <c r="I113" s="41">
        <v>3</v>
      </c>
      <c r="J113" s="35" t="s">
        <v>105</v>
      </c>
      <c r="K113" s="35" t="s">
        <v>29</v>
      </c>
      <c r="L113" s="36">
        <v>6</v>
      </c>
      <c r="M113" s="36"/>
      <c r="N113" s="36"/>
      <c r="O113" s="36"/>
      <c r="P113" s="37">
        <f t="shared" si="7"/>
        <v>6</v>
      </c>
      <c r="Q113" s="36">
        <v>70</v>
      </c>
      <c r="R113" s="36">
        <v>41</v>
      </c>
      <c r="S113" s="39">
        <f t="shared" si="6"/>
        <v>17220</v>
      </c>
      <c r="T113" s="105"/>
      <c r="U113" s="98"/>
      <c r="V113" s="8"/>
    </row>
    <row r="114" spans="1:22" s="40" customFormat="1" ht="30" customHeight="1">
      <c r="A114" s="84">
        <v>35</v>
      </c>
      <c r="B114" s="87">
        <v>612</v>
      </c>
      <c r="C114" s="29">
        <v>154613</v>
      </c>
      <c r="D114" s="9" t="s">
        <v>21</v>
      </c>
      <c r="E114" s="102" t="s">
        <v>122</v>
      </c>
      <c r="F114" s="53">
        <v>6</v>
      </c>
      <c r="G114" s="31" t="e">
        <f>H114-J114</f>
        <v>#VALUE!</v>
      </c>
      <c r="H114" s="54">
        <v>43</v>
      </c>
      <c r="I114" s="41">
        <v>3</v>
      </c>
      <c r="J114" s="35" t="s">
        <v>39</v>
      </c>
      <c r="K114" s="35" t="s">
        <v>29</v>
      </c>
      <c r="L114" s="36">
        <v>7</v>
      </c>
      <c r="M114" s="36"/>
      <c r="N114" s="36"/>
      <c r="O114" s="36"/>
      <c r="P114" s="37">
        <f t="shared" si="7"/>
        <v>7</v>
      </c>
      <c r="Q114" s="36">
        <v>70</v>
      </c>
      <c r="R114" s="36">
        <v>41</v>
      </c>
      <c r="S114" s="39">
        <f t="shared" ref="S114:S216" si="8">P114*R114*Q114</f>
        <v>20090</v>
      </c>
      <c r="T114" s="104">
        <f>SUM(S114:S115)</f>
        <v>34440</v>
      </c>
      <c r="U114" s="96"/>
      <c r="V114" s="8"/>
    </row>
    <row r="115" spans="1:22" s="40" customFormat="1" ht="30" customHeight="1">
      <c r="A115" s="86"/>
      <c r="B115" s="89"/>
      <c r="C115" s="29"/>
      <c r="D115" s="9"/>
      <c r="E115" s="103"/>
      <c r="F115" s="53"/>
      <c r="G115" s="31"/>
      <c r="H115" s="54"/>
      <c r="I115" s="41">
        <v>3</v>
      </c>
      <c r="J115" s="35" t="s">
        <v>105</v>
      </c>
      <c r="K115" s="35" t="s">
        <v>29</v>
      </c>
      <c r="L115" s="36">
        <v>5</v>
      </c>
      <c r="M115" s="36"/>
      <c r="N115" s="36"/>
      <c r="O115" s="36"/>
      <c r="P115" s="37">
        <f t="shared" si="7"/>
        <v>5</v>
      </c>
      <c r="Q115" s="36">
        <v>70</v>
      </c>
      <c r="R115" s="36">
        <v>41</v>
      </c>
      <c r="S115" s="39">
        <f t="shared" si="8"/>
        <v>14350</v>
      </c>
      <c r="T115" s="105"/>
      <c r="U115" s="98"/>
      <c r="V115" s="8"/>
    </row>
    <row r="116" spans="1:22" s="40" customFormat="1" ht="27.95" customHeight="1">
      <c r="A116" s="79">
        <v>36</v>
      </c>
      <c r="B116" s="80">
        <v>613</v>
      </c>
      <c r="C116" s="29">
        <v>154614</v>
      </c>
      <c r="D116" s="9" t="s">
        <v>48</v>
      </c>
      <c r="E116" s="106" t="s">
        <v>123</v>
      </c>
      <c r="F116" s="53">
        <v>16</v>
      </c>
      <c r="G116" s="31" t="e">
        <f>H116-J116</f>
        <v>#VALUE!</v>
      </c>
      <c r="H116" s="54">
        <v>237</v>
      </c>
      <c r="I116" s="33">
        <v>1</v>
      </c>
      <c r="J116" s="34" t="s">
        <v>38</v>
      </c>
      <c r="K116" s="35" t="s">
        <v>124</v>
      </c>
      <c r="L116" s="38">
        <v>0</v>
      </c>
      <c r="M116" s="36">
        <v>0</v>
      </c>
      <c r="N116" s="36">
        <v>0</v>
      </c>
      <c r="O116" s="36">
        <v>3</v>
      </c>
      <c r="P116" s="37">
        <f t="shared" si="7"/>
        <v>3</v>
      </c>
      <c r="Q116" s="36">
        <v>70</v>
      </c>
      <c r="R116" s="38">
        <v>10</v>
      </c>
      <c r="S116" s="39">
        <f t="shared" si="8"/>
        <v>2100</v>
      </c>
      <c r="T116" s="82">
        <f>SUM(S116:S120)</f>
        <v>153090</v>
      </c>
      <c r="U116" s="83"/>
      <c r="V116" s="8"/>
    </row>
    <row r="117" spans="1:22" s="40" customFormat="1" ht="27.95" customHeight="1">
      <c r="A117" s="79"/>
      <c r="B117" s="80"/>
      <c r="C117" s="29"/>
      <c r="D117" s="9"/>
      <c r="E117" s="106"/>
      <c r="F117" s="53"/>
      <c r="G117" s="31"/>
      <c r="H117" s="54"/>
      <c r="I117" s="33">
        <v>2</v>
      </c>
      <c r="J117" s="34" t="s">
        <v>125</v>
      </c>
      <c r="K117" s="35" t="s">
        <v>126</v>
      </c>
      <c r="L117" s="38">
        <v>0</v>
      </c>
      <c r="M117" s="36">
        <v>0</v>
      </c>
      <c r="N117" s="36">
        <v>0</v>
      </c>
      <c r="O117" s="36">
        <v>13</v>
      </c>
      <c r="P117" s="37">
        <f t="shared" si="7"/>
        <v>13</v>
      </c>
      <c r="Q117" s="36">
        <v>70</v>
      </c>
      <c r="R117" s="38">
        <v>18</v>
      </c>
      <c r="S117" s="39">
        <f t="shared" si="8"/>
        <v>16380</v>
      </c>
      <c r="T117" s="82"/>
      <c r="U117" s="83"/>
      <c r="V117" s="8"/>
    </row>
    <row r="118" spans="1:22" s="40" customFormat="1" ht="27.95" customHeight="1">
      <c r="A118" s="79"/>
      <c r="B118" s="80"/>
      <c r="C118" s="29"/>
      <c r="D118" s="9"/>
      <c r="E118" s="106"/>
      <c r="F118" s="53"/>
      <c r="G118" s="31"/>
      <c r="H118" s="54"/>
      <c r="I118" s="41">
        <v>2</v>
      </c>
      <c r="J118" s="34" t="s">
        <v>127</v>
      </c>
      <c r="K118" s="35" t="s">
        <v>128</v>
      </c>
      <c r="L118" s="36">
        <v>0</v>
      </c>
      <c r="M118" s="36">
        <v>0</v>
      </c>
      <c r="N118" s="36">
        <v>0</v>
      </c>
      <c r="O118" s="36">
        <v>19</v>
      </c>
      <c r="P118" s="37">
        <f t="shared" ref="P118:P215" si="9">SUM(L118:O118)</f>
        <v>19</v>
      </c>
      <c r="Q118" s="36">
        <v>70</v>
      </c>
      <c r="R118" s="36">
        <v>30</v>
      </c>
      <c r="S118" s="39">
        <f t="shared" si="8"/>
        <v>39900</v>
      </c>
      <c r="T118" s="82"/>
      <c r="U118" s="83"/>
      <c r="V118" s="8"/>
    </row>
    <row r="119" spans="1:22" s="40" customFormat="1" ht="30" customHeight="1">
      <c r="A119" s="79"/>
      <c r="B119" s="80"/>
      <c r="C119" s="29"/>
      <c r="D119" s="9"/>
      <c r="E119" s="106"/>
      <c r="F119" s="53"/>
      <c r="G119" s="31"/>
      <c r="H119" s="54"/>
      <c r="I119" s="41">
        <v>3</v>
      </c>
      <c r="J119" s="35" t="s">
        <v>39</v>
      </c>
      <c r="K119" s="35" t="s">
        <v>29</v>
      </c>
      <c r="L119" s="36">
        <v>29</v>
      </c>
      <c r="M119" s="36"/>
      <c r="N119" s="36"/>
      <c r="O119" s="36"/>
      <c r="P119" s="37">
        <f t="shared" si="9"/>
        <v>29</v>
      </c>
      <c r="Q119" s="36">
        <v>70</v>
      </c>
      <c r="R119" s="36">
        <v>41</v>
      </c>
      <c r="S119" s="39">
        <f t="shared" si="8"/>
        <v>83230</v>
      </c>
      <c r="T119" s="82"/>
      <c r="U119" s="83"/>
      <c r="V119" s="8"/>
    </row>
    <row r="120" spans="1:22" s="40" customFormat="1" ht="30" customHeight="1">
      <c r="A120" s="79"/>
      <c r="B120" s="80"/>
      <c r="C120" s="29"/>
      <c r="D120" s="9"/>
      <c r="E120" s="106"/>
      <c r="F120" s="53"/>
      <c r="G120" s="31"/>
      <c r="H120" s="54"/>
      <c r="I120" s="41">
        <v>3</v>
      </c>
      <c r="J120" s="35" t="s">
        <v>105</v>
      </c>
      <c r="K120" s="35" t="s">
        <v>29</v>
      </c>
      <c r="L120" s="36">
        <v>4</v>
      </c>
      <c r="M120" s="36"/>
      <c r="N120" s="36"/>
      <c r="O120" s="36"/>
      <c r="P120" s="37">
        <f t="shared" si="9"/>
        <v>4</v>
      </c>
      <c r="Q120" s="36">
        <v>70</v>
      </c>
      <c r="R120" s="36">
        <v>41</v>
      </c>
      <c r="S120" s="39">
        <f t="shared" si="8"/>
        <v>11480</v>
      </c>
      <c r="T120" s="82"/>
      <c r="U120" s="83"/>
      <c r="V120" s="8"/>
    </row>
    <row r="121" spans="1:22" s="40" customFormat="1" ht="30" customHeight="1">
      <c r="A121" s="79">
        <v>37</v>
      </c>
      <c r="B121" s="80">
        <v>614</v>
      </c>
      <c r="C121" s="29">
        <v>154615</v>
      </c>
      <c r="D121" s="9" t="s">
        <v>48</v>
      </c>
      <c r="E121" s="106" t="s">
        <v>129</v>
      </c>
      <c r="F121" s="53">
        <v>21</v>
      </c>
      <c r="G121" s="31" t="e">
        <f>H121-J121</f>
        <v>#VALUE!</v>
      </c>
      <c r="H121" s="54">
        <v>460</v>
      </c>
      <c r="I121" s="33">
        <v>1</v>
      </c>
      <c r="J121" s="34" t="s">
        <v>23</v>
      </c>
      <c r="K121" s="35" t="s">
        <v>130</v>
      </c>
      <c r="L121" s="36">
        <v>11</v>
      </c>
      <c r="M121" s="36">
        <v>4</v>
      </c>
      <c r="N121" s="36">
        <v>0</v>
      </c>
      <c r="O121" s="36">
        <v>10</v>
      </c>
      <c r="P121" s="37">
        <f t="shared" si="9"/>
        <v>25</v>
      </c>
      <c r="Q121" s="36">
        <v>70</v>
      </c>
      <c r="R121" s="38">
        <v>20</v>
      </c>
      <c r="S121" s="39">
        <f t="shared" si="8"/>
        <v>35000</v>
      </c>
      <c r="T121" s="82">
        <f>SUM(S121:S124)</f>
        <v>125790</v>
      </c>
      <c r="U121" s="83"/>
      <c r="V121" s="8"/>
    </row>
    <row r="122" spans="1:22" s="40" customFormat="1" ht="30" customHeight="1">
      <c r="A122" s="79"/>
      <c r="B122" s="80"/>
      <c r="C122" s="29"/>
      <c r="D122" s="9"/>
      <c r="E122" s="106"/>
      <c r="F122" s="53"/>
      <c r="G122" s="31"/>
      <c r="H122" s="54"/>
      <c r="I122" s="33">
        <v>3</v>
      </c>
      <c r="J122" s="34" t="s">
        <v>28</v>
      </c>
      <c r="K122" s="35" t="s">
        <v>29</v>
      </c>
      <c r="L122" s="36">
        <v>11</v>
      </c>
      <c r="M122" s="36"/>
      <c r="N122" s="36"/>
      <c r="O122" s="36"/>
      <c r="P122" s="37">
        <f>SUM(L122:O122)</f>
        <v>11</v>
      </c>
      <c r="Q122" s="36">
        <v>70</v>
      </c>
      <c r="R122" s="38">
        <v>21</v>
      </c>
      <c r="S122" s="39">
        <f t="shared" si="8"/>
        <v>16170</v>
      </c>
      <c r="T122" s="82"/>
      <c r="U122" s="83"/>
      <c r="V122" s="8"/>
    </row>
    <row r="123" spans="1:22" s="40" customFormat="1" ht="30" customHeight="1">
      <c r="A123" s="79"/>
      <c r="B123" s="80"/>
      <c r="C123" s="29"/>
      <c r="D123" s="9"/>
      <c r="E123" s="106"/>
      <c r="F123" s="53"/>
      <c r="G123" s="31"/>
      <c r="H123" s="54"/>
      <c r="I123" s="41">
        <v>3</v>
      </c>
      <c r="J123" s="35" t="s">
        <v>39</v>
      </c>
      <c r="K123" s="35" t="s">
        <v>29</v>
      </c>
      <c r="L123" s="36">
        <v>16</v>
      </c>
      <c r="M123" s="36"/>
      <c r="N123" s="36"/>
      <c r="O123" s="36"/>
      <c r="P123" s="37">
        <f t="shared" ref="P123:P142" si="10">SUM(L123:O123)</f>
        <v>16</v>
      </c>
      <c r="Q123" s="36">
        <v>70</v>
      </c>
      <c r="R123" s="36">
        <v>41</v>
      </c>
      <c r="S123" s="39">
        <f t="shared" si="8"/>
        <v>45920</v>
      </c>
      <c r="T123" s="82"/>
      <c r="U123" s="83"/>
      <c r="V123" s="8"/>
    </row>
    <row r="124" spans="1:22" s="40" customFormat="1" ht="30" customHeight="1">
      <c r="A124" s="79"/>
      <c r="B124" s="80"/>
      <c r="C124" s="29"/>
      <c r="D124" s="9"/>
      <c r="E124" s="106"/>
      <c r="F124" s="53"/>
      <c r="G124" s="31"/>
      <c r="H124" s="54"/>
      <c r="I124" s="41">
        <v>3</v>
      </c>
      <c r="J124" s="35" t="s">
        <v>105</v>
      </c>
      <c r="K124" s="35" t="s">
        <v>29</v>
      </c>
      <c r="L124" s="36">
        <v>10</v>
      </c>
      <c r="M124" s="36"/>
      <c r="N124" s="36"/>
      <c r="O124" s="36"/>
      <c r="P124" s="37">
        <f t="shared" si="10"/>
        <v>10</v>
      </c>
      <c r="Q124" s="36">
        <v>70</v>
      </c>
      <c r="R124" s="36">
        <v>41</v>
      </c>
      <c r="S124" s="39">
        <f t="shared" si="8"/>
        <v>28700</v>
      </c>
      <c r="T124" s="82"/>
      <c r="U124" s="83"/>
      <c r="V124" s="8"/>
    </row>
    <row r="125" spans="1:22" s="40" customFormat="1" ht="30" customHeight="1">
      <c r="A125" s="84">
        <v>38</v>
      </c>
      <c r="B125" s="87">
        <v>615</v>
      </c>
      <c r="C125" s="29">
        <v>154616</v>
      </c>
      <c r="D125" s="9" t="s">
        <v>48</v>
      </c>
      <c r="E125" s="102" t="s">
        <v>131</v>
      </c>
      <c r="F125" s="53">
        <v>6</v>
      </c>
      <c r="G125" s="31" t="e">
        <f>H125-J125</f>
        <v>#VALUE!</v>
      </c>
      <c r="H125" s="54">
        <v>78</v>
      </c>
      <c r="I125" s="41">
        <v>3</v>
      </c>
      <c r="J125" s="35" t="s">
        <v>39</v>
      </c>
      <c r="K125" s="35" t="s">
        <v>29</v>
      </c>
      <c r="L125" s="36">
        <v>8</v>
      </c>
      <c r="M125" s="36"/>
      <c r="N125" s="36"/>
      <c r="O125" s="36"/>
      <c r="P125" s="37">
        <f t="shared" si="10"/>
        <v>8</v>
      </c>
      <c r="Q125" s="36">
        <v>70</v>
      </c>
      <c r="R125" s="36">
        <v>41</v>
      </c>
      <c r="S125" s="39">
        <f t="shared" si="8"/>
        <v>22960</v>
      </c>
      <c r="T125" s="104">
        <f>SUM(S125:S126)</f>
        <v>28700</v>
      </c>
      <c r="U125" s="96"/>
      <c r="V125" s="8"/>
    </row>
    <row r="126" spans="1:22" s="40" customFormat="1" ht="30" customHeight="1">
      <c r="A126" s="86"/>
      <c r="B126" s="89"/>
      <c r="C126" s="29"/>
      <c r="D126" s="9"/>
      <c r="E126" s="103"/>
      <c r="F126" s="53"/>
      <c r="G126" s="31"/>
      <c r="H126" s="54"/>
      <c r="I126" s="41">
        <v>3</v>
      </c>
      <c r="J126" s="35" t="s">
        <v>105</v>
      </c>
      <c r="K126" s="35" t="s">
        <v>29</v>
      </c>
      <c r="L126" s="36">
        <v>2</v>
      </c>
      <c r="M126" s="36"/>
      <c r="N126" s="36"/>
      <c r="O126" s="36"/>
      <c r="P126" s="37">
        <f t="shared" si="10"/>
        <v>2</v>
      </c>
      <c r="Q126" s="36">
        <v>70</v>
      </c>
      <c r="R126" s="36">
        <v>41</v>
      </c>
      <c r="S126" s="39">
        <f t="shared" si="8"/>
        <v>5740</v>
      </c>
      <c r="T126" s="105"/>
      <c r="U126" s="98"/>
      <c r="V126" s="8"/>
    </row>
    <row r="127" spans="1:22" s="40" customFormat="1" ht="30" customHeight="1">
      <c r="A127" s="84">
        <v>39</v>
      </c>
      <c r="B127" s="87">
        <v>616</v>
      </c>
      <c r="C127" s="29">
        <v>154617</v>
      </c>
      <c r="D127" s="9" t="s">
        <v>48</v>
      </c>
      <c r="E127" s="102" t="s">
        <v>132</v>
      </c>
      <c r="F127" s="53">
        <v>6</v>
      </c>
      <c r="G127" s="31" t="e">
        <f>H127-J127</f>
        <v>#VALUE!</v>
      </c>
      <c r="H127" s="54">
        <v>89</v>
      </c>
      <c r="I127" s="33">
        <v>2</v>
      </c>
      <c r="J127" s="34" t="s">
        <v>133</v>
      </c>
      <c r="K127" s="35" t="s">
        <v>134</v>
      </c>
      <c r="L127" s="36">
        <v>3</v>
      </c>
      <c r="M127" s="36"/>
      <c r="N127" s="36"/>
      <c r="O127" s="36"/>
      <c r="P127" s="37">
        <f t="shared" si="10"/>
        <v>3</v>
      </c>
      <c r="Q127" s="36">
        <v>70</v>
      </c>
      <c r="R127" s="36">
        <v>10</v>
      </c>
      <c r="S127" s="39">
        <f t="shared" si="8"/>
        <v>2100</v>
      </c>
      <c r="T127" s="104">
        <f>SUM(S127:S132)</f>
        <v>41790</v>
      </c>
      <c r="U127" s="96"/>
      <c r="V127" s="8"/>
    </row>
    <row r="128" spans="1:22" s="40" customFormat="1" ht="30" customHeight="1">
      <c r="A128" s="85"/>
      <c r="B128" s="88"/>
      <c r="C128" s="29"/>
      <c r="D128" s="9"/>
      <c r="E128" s="107"/>
      <c r="F128" s="53"/>
      <c r="G128" s="31"/>
      <c r="H128" s="54"/>
      <c r="I128" s="33">
        <v>2</v>
      </c>
      <c r="J128" s="34" t="s">
        <v>135</v>
      </c>
      <c r="K128" s="35" t="s">
        <v>136</v>
      </c>
      <c r="L128" s="36">
        <v>3</v>
      </c>
      <c r="M128" s="36"/>
      <c r="N128" s="36"/>
      <c r="O128" s="36"/>
      <c r="P128" s="37">
        <f t="shared" si="10"/>
        <v>3</v>
      </c>
      <c r="Q128" s="36">
        <v>70</v>
      </c>
      <c r="R128" s="36">
        <v>2</v>
      </c>
      <c r="S128" s="39">
        <f t="shared" si="8"/>
        <v>420</v>
      </c>
      <c r="T128" s="108"/>
      <c r="U128" s="97"/>
      <c r="V128" s="8"/>
    </row>
    <row r="129" spans="1:22" s="40" customFormat="1" ht="30" customHeight="1">
      <c r="A129" s="85"/>
      <c r="B129" s="88"/>
      <c r="C129" s="29"/>
      <c r="D129" s="9"/>
      <c r="E129" s="107"/>
      <c r="F129" s="53"/>
      <c r="G129" s="31"/>
      <c r="H129" s="54"/>
      <c r="I129" s="33">
        <v>3</v>
      </c>
      <c r="J129" s="34" t="s">
        <v>28</v>
      </c>
      <c r="K129" s="35" t="s">
        <v>29</v>
      </c>
      <c r="L129" s="36">
        <v>3</v>
      </c>
      <c r="M129" s="36"/>
      <c r="N129" s="36"/>
      <c r="O129" s="36"/>
      <c r="P129" s="37">
        <f t="shared" si="10"/>
        <v>3</v>
      </c>
      <c r="Q129" s="36">
        <v>70</v>
      </c>
      <c r="R129" s="36">
        <v>29</v>
      </c>
      <c r="S129" s="39">
        <f t="shared" si="8"/>
        <v>6090</v>
      </c>
      <c r="T129" s="108"/>
      <c r="U129" s="97"/>
      <c r="V129" s="8"/>
    </row>
    <row r="130" spans="1:22" s="40" customFormat="1" ht="30" customHeight="1">
      <c r="A130" s="85"/>
      <c r="B130" s="88"/>
      <c r="C130" s="29"/>
      <c r="D130" s="9"/>
      <c r="E130" s="107"/>
      <c r="F130" s="53"/>
      <c r="G130" s="31"/>
      <c r="H130" s="54"/>
      <c r="I130" s="33">
        <v>3</v>
      </c>
      <c r="J130" s="34" t="s">
        <v>137</v>
      </c>
      <c r="K130" s="35" t="s">
        <v>29</v>
      </c>
      <c r="L130" s="36">
        <v>5</v>
      </c>
      <c r="M130" s="36"/>
      <c r="N130" s="36"/>
      <c r="O130" s="36"/>
      <c r="P130" s="37">
        <f t="shared" si="10"/>
        <v>5</v>
      </c>
      <c r="Q130" s="36">
        <v>70</v>
      </c>
      <c r="R130" s="36">
        <v>21</v>
      </c>
      <c r="S130" s="39">
        <f t="shared" si="8"/>
        <v>7350</v>
      </c>
      <c r="T130" s="108"/>
      <c r="U130" s="97"/>
      <c r="V130" s="8"/>
    </row>
    <row r="131" spans="1:22" s="40" customFormat="1" ht="30" customHeight="1">
      <c r="A131" s="85"/>
      <c r="B131" s="88"/>
      <c r="C131" s="29"/>
      <c r="D131" s="9"/>
      <c r="E131" s="107"/>
      <c r="F131" s="53"/>
      <c r="G131" s="31"/>
      <c r="H131" s="54"/>
      <c r="I131" s="41">
        <v>3</v>
      </c>
      <c r="J131" s="35" t="s">
        <v>39</v>
      </c>
      <c r="K131" s="35" t="s">
        <v>29</v>
      </c>
      <c r="L131" s="36">
        <v>4</v>
      </c>
      <c r="M131" s="36"/>
      <c r="N131" s="36"/>
      <c r="O131" s="36"/>
      <c r="P131" s="37">
        <f t="shared" si="10"/>
        <v>4</v>
      </c>
      <c r="Q131" s="36">
        <v>70</v>
      </c>
      <c r="R131" s="36">
        <v>41</v>
      </c>
      <c r="S131" s="39">
        <f t="shared" si="8"/>
        <v>11480</v>
      </c>
      <c r="T131" s="108"/>
      <c r="U131" s="97"/>
      <c r="V131" s="8"/>
    </row>
    <row r="132" spans="1:22" s="40" customFormat="1" ht="30" customHeight="1">
      <c r="A132" s="86"/>
      <c r="B132" s="89"/>
      <c r="C132" s="29"/>
      <c r="D132" s="9"/>
      <c r="E132" s="103"/>
      <c r="F132" s="53"/>
      <c r="G132" s="31"/>
      <c r="H132" s="54"/>
      <c r="I132" s="41">
        <v>3</v>
      </c>
      <c r="J132" s="35" t="s">
        <v>105</v>
      </c>
      <c r="K132" s="35" t="s">
        <v>29</v>
      </c>
      <c r="L132" s="36">
        <v>5</v>
      </c>
      <c r="M132" s="36"/>
      <c r="N132" s="36"/>
      <c r="O132" s="36"/>
      <c r="P132" s="37">
        <f t="shared" si="10"/>
        <v>5</v>
      </c>
      <c r="Q132" s="36">
        <v>70</v>
      </c>
      <c r="R132" s="36">
        <v>41</v>
      </c>
      <c r="S132" s="39">
        <f t="shared" si="8"/>
        <v>14350</v>
      </c>
      <c r="T132" s="105"/>
      <c r="U132" s="98"/>
      <c r="V132" s="8"/>
    </row>
    <row r="133" spans="1:22" s="40" customFormat="1" ht="30" customHeight="1">
      <c r="A133" s="84">
        <v>40</v>
      </c>
      <c r="B133" s="87">
        <v>617</v>
      </c>
      <c r="C133" s="29">
        <v>154618</v>
      </c>
      <c r="D133" s="9" t="s">
        <v>53</v>
      </c>
      <c r="E133" s="102" t="s">
        <v>138</v>
      </c>
      <c r="F133" s="53">
        <v>16</v>
      </c>
      <c r="G133" s="31" t="e">
        <f>H133-J133</f>
        <v>#VALUE!</v>
      </c>
      <c r="H133" s="54">
        <v>287</v>
      </c>
      <c r="I133" s="41">
        <v>3</v>
      </c>
      <c r="J133" s="35" t="s">
        <v>39</v>
      </c>
      <c r="K133" s="35" t="s">
        <v>29</v>
      </c>
      <c r="L133" s="36">
        <v>12</v>
      </c>
      <c r="M133" s="36"/>
      <c r="N133" s="36"/>
      <c r="O133" s="36"/>
      <c r="P133" s="37">
        <f t="shared" si="10"/>
        <v>12</v>
      </c>
      <c r="Q133" s="36">
        <v>70</v>
      </c>
      <c r="R133" s="36">
        <v>41</v>
      </c>
      <c r="S133" s="39">
        <f t="shared" si="8"/>
        <v>34440</v>
      </c>
      <c r="T133" s="104">
        <f>SUM(S133:S134)</f>
        <v>51660</v>
      </c>
      <c r="U133" s="96"/>
      <c r="V133" s="8"/>
    </row>
    <row r="134" spans="1:22" s="40" customFormat="1" ht="30" customHeight="1">
      <c r="A134" s="86"/>
      <c r="B134" s="89"/>
      <c r="C134" s="29"/>
      <c r="D134" s="9"/>
      <c r="E134" s="103"/>
      <c r="F134" s="53"/>
      <c r="G134" s="31"/>
      <c r="H134" s="54"/>
      <c r="I134" s="41">
        <v>3</v>
      </c>
      <c r="J134" s="35" t="s">
        <v>105</v>
      </c>
      <c r="K134" s="35" t="s">
        <v>29</v>
      </c>
      <c r="L134" s="36">
        <v>6</v>
      </c>
      <c r="M134" s="36"/>
      <c r="N134" s="36"/>
      <c r="O134" s="36"/>
      <c r="P134" s="37">
        <f t="shared" si="10"/>
        <v>6</v>
      </c>
      <c r="Q134" s="36">
        <v>70</v>
      </c>
      <c r="R134" s="36">
        <v>41</v>
      </c>
      <c r="S134" s="39">
        <f t="shared" si="8"/>
        <v>17220</v>
      </c>
      <c r="T134" s="105"/>
      <c r="U134" s="98"/>
      <c r="V134" s="8"/>
    </row>
    <row r="135" spans="1:22" s="40" customFormat="1" ht="30" customHeight="1">
      <c r="A135" s="84">
        <v>40</v>
      </c>
      <c r="B135" s="87">
        <v>618</v>
      </c>
      <c r="C135" s="29">
        <v>154619</v>
      </c>
      <c r="D135" s="9" t="s">
        <v>53</v>
      </c>
      <c r="E135" s="102" t="s">
        <v>139</v>
      </c>
      <c r="F135" s="53">
        <v>42</v>
      </c>
      <c r="G135" s="31" t="e">
        <f>H135-J135</f>
        <v>#VALUE!</v>
      </c>
      <c r="H135" s="54">
        <v>847</v>
      </c>
      <c r="I135" s="41">
        <v>3</v>
      </c>
      <c r="J135" s="35" t="s">
        <v>39</v>
      </c>
      <c r="K135" s="35" t="s">
        <v>29</v>
      </c>
      <c r="L135" s="36">
        <v>16</v>
      </c>
      <c r="M135" s="36"/>
      <c r="N135" s="36"/>
      <c r="O135" s="36"/>
      <c r="P135" s="37">
        <f t="shared" si="10"/>
        <v>16</v>
      </c>
      <c r="Q135" s="36">
        <v>70</v>
      </c>
      <c r="R135" s="36">
        <v>41</v>
      </c>
      <c r="S135" s="39">
        <f t="shared" si="8"/>
        <v>45920</v>
      </c>
      <c r="T135" s="104">
        <f>SUM(S135:S136)</f>
        <v>60270</v>
      </c>
      <c r="U135" s="96"/>
      <c r="V135" s="8"/>
    </row>
    <row r="136" spans="1:22" s="40" customFormat="1" ht="30" customHeight="1">
      <c r="A136" s="86"/>
      <c r="B136" s="89"/>
      <c r="C136" s="29"/>
      <c r="D136" s="9"/>
      <c r="E136" s="103"/>
      <c r="F136" s="53"/>
      <c r="G136" s="31"/>
      <c r="H136" s="54"/>
      <c r="I136" s="41">
        <v>3</v>
      </c>
      <c r="J136" s="35" t="s">
        <v>105</v>
      </c>
      <c r="K136" s="35" t="s">
        <v>29</v>
      </c>
      <c r="L136" s="36">
        <v>5</v>
      </c>
      <c r="M136" s="36"/>
      <c r="N136" s="36"/>
      <c r="O136" s="36"/>
      <c r="P136" s="37">
        <f t="shared" si="10"/>
        <v>5</v>
      </c>
      <c r="Q136" s="36">
        <v>70</v>
      </c>
      <c r="R136" s="36">
        <v>41</v>
      </c>
      <c r="S136" s="39">
        <f t="shared" si="8"/>
        <v>14350</v>
      </c>
      <c r="T136" s="105"/>
      <c r="U136" s="98"/>
      <c r="V136" s="8"/>
    </row>
    <row r="137" spans="1:22" s="40" customFormat="1" ht="30" customHeight="1">
      <c r="A137" s="84">
        <v>42</v>
      </c>
      <c r="B137" s="87">
        <v>619</v>
      </c>
      <c r="C137" s="29">
        <v>154620</v>
      </c>
      <c r="D137" s="9" t="s">
        <v>53</v>
      </c>
      <c r="E137" s="102" t="s">
        <v>140</v>
      </c>
      <c r="F137" s="53">
        <v>29</v>
      </c>
      <c r="G137" s="31" t="e">
        <f>H137-J137</f>
        <v>#VALUE!</v>
      </c>
      <c r="H137" s="54">
        <v>725</v>
      </c>
      <c r="I137" s="41">
        <v>3</v>
      </c>
      <c r="J137" s="35" t="s">
        <v>39</v>
      </c>
      <c r="K137" s="35" t="s">
        <v>29</v>
      </c>
      <c r="L137" s="36">
        <v>9</v>
      </c>
      <c r="M137" s="36"/>
      <c r="N137" s="36"/>
      <c r="O137" s="36"/>
      <c r="P137" s="37">
        <f t="shared" si="10"/>
        <v>9</v>
      </c>
      <c r="Q137" s="36">
        <v>70</v>
      </c>
      <c r="R137" s="36">
        <v>41</v>
      </c>
      <c r="S137" s="39">
        <f t="shared" si="8"/>
        <v>25830</v>
      </c>
      <c r="T137" s="104">
        <f>SUM(S137:S138)</f>
        <v>43050</v>
      </c>
      <c r="U137" s="96"/>
      <c r="V137" s="8"/>
    </row>
    <row r="138" spans="1:22" s="40" customFormat="1" ht="30" customHeight="1">
      <c r="A138" s="86"/>
      <c r="B138" s="89"/>
      <c r="C138" s="29"/>
      <c r="D138" s="9"/>
      <c r="E138" s="103"/>
      <c r="F138" s="53"/>
      <c r="G138" s="31"/>
      <c r="H138" s="54"/>
      <c r="I138" s="41">
        <v>3</v>
      </c>
      <c r="J138" s="35" t="s">
        <v>105</v>
      </c>
      <c r="K138" s="35" t="s">
        <v>29</v>
      </c>
      <c r="L138" s="36">
        <v>6</v>
      </c>
      <c r="M138" s="36"/>
      <c r="N138" s="36"/>
      <c r="O138" s="36"/>
      <c r="P138" s="37">
        <f t="shared" si="10"/>
        <v>6</v>
      </c>
      <c r="Q138" s="36">
        <v>70</v>
      </c>
      <c r="R138" s="36">
        <v>41</v>
      </c>
      <c r="S138" s="39">
        <f t="shared" si="8"/>
        <v>17220</v>
      </c>
      <c r="T138" s="105"/>
      <c r="U138" s="98"/>
      <c r="V138" s="8"/>
    </row>
    <row r="139" spans="1:22" s="40" customFormat="1" ht="30" customHeight="1">
      <c r="A139" s="84">
        <v>43</v>
      </c>
      <c r="B139" s="87">
        <v>620</v>
      </c>
      <c r="C139" s="29">
        <v>154622</v>
      </c>
      <c r="D139" s="9" t="s">
        <v>53</v>
      </c>
      <c r="E139" s="102" t="s">
        <v>141</v>
      </c>
      <c r="F139" s="53">
        <v>6</v>
      </c>
      <c r="G139" s="31" t="e">
        <f>H139-J139</f>
        <v>#VALUE!</v>
      </c>
      <c r="H139" s="54">
        <v>88</v>
      </c>
      <c r="I139" s="41">
        <v>3</v>
      </c>
      <c r="J139" s="35" t="s">
        <v>39</v>
      </c>
      <c r="K139" s="35" t="s">
        <v>29</v>
      </c>
      <c r="L139" s="36">
        <v>8</v>
      </c>
      <c r="M139" s="36"/>
      <c r="N139" s="36"/>
      <c r="O139" s="36"/>
      <c r="P139" s="37">
        <f t="shared" si="10"/>
        <v>8</v>
      </c>
      <c r="Q139" s="36">
        <v>70</v>
      </c>
      <c r="R139" s="36">
        <v>41</v>
      </c>
      <c r="S139" s="39">
        <f t="shared" si="8"/>
        <v>22960</v>
      </c>
      <c r="T139" s="104">
        <f>SUM(S139:S140)</f>
        <v>25830</v>
      </c>
      <c r="U139" s="96"/>
      <c r="V139" s="8"/>
    </row>
    <row r="140" spans="1:22" s="40" customFormat="1" ht="30" customHeight="1">
      <c r="A140" s="86"/>
      <c r="B140" s="89"/>
      <c r="C140" s="29"/>
      <c r="D140" s="9"/>
      <c r="E140" s="103"/>
      <c r="F140" s="53"/>
      <c r="G140" s="31"/>
      <c r="H140" s="54"/>
      <c r="I140" s="41">
        <v>3</v>
      </c>
      <c r="J140" s="35" t="s">
        <v>105</v>
      </c>
      <c r="K140" s="35" t="s">
        <v>29</v>
      </c>
      <c r="L140" s="36">
        <v>1</v>
      </c>
      <c r="M140" s="36"/>
      <c r="N140" s="36"/>
      <c r="O140" s="36"/>
      <c r="P140" s="37">
        <f t="shared" si="10"/>
        <v>1</v>
      </c>
      <c r="Q140" s="36">
        <v>70</v>
      </c>
      <c r="R140" s="36">
        <v>41</v>
      </c>
      <c r="S140" s="39">
        <f t="shared" si="8"/>
        <v>2870</v>
      </c>
      <c r="T140" s="105"/>
      <c r="U140" s="98"/>
      <c r="V140" s="8"/>
    </row>
    <row r="141" spans="1:22" s="40" customFormat="1" ht="30" customHeight="1">
      <c r="A141" s="79">
        <v>44</v>
      </c>
      <c r="B141" s="80">
        <v>621</v>
      </c>
      <c r="C141" s="29">
        <v>154621</v>
      </c>
      <c r="D141" s="9" t="s">
        <v>53</v>
      </c>
      <c r="E141" s="106" t="s">
        <v>142</v>
      </c>
      <c r="F141" s="53">
        <v>15</v>
      </c>
      <c r="G141" s="31" t="e">
        <f>H141-J141</f>
        <v>#VALUE!</v>
      </c>
      <c r="H141" s="54">
        <v>310</v>
      </c>
      <c r="I141" s="41">
        <v>3</v>
      </c>
      <c r="J141" s="35" t="s">
        <v>39</v>
      </c>
      <c r="K141" s="35" t="s">
        <v>29</v>
      </c>
      <c r="L141" s="36">
        <v>13</v>
      </c>
      <c r="M141" s="36"/>
      <c r="N141" s="36"/>
      <c r="O141" s="36"/>
      <c r="P141" s="37">
        <f t="shared" si="10"/>
        <v>13</v>
      </c>
      <c r="Q141" s="36">
        <v>70</v>
      </c>
      <c r="R141" s="36">
        <v>41</v>
      </c>
      <c r="S141" s="39">
        <f t="shared" si="8"/>
        <v>37310</v>
      </c>
      <c r="T141" s="82">
        <f>SUM(S141:S142)</f>
        <v>40180</v>
      </c>
      <c r="U141" s="96"/>
      <c r="V141" s="8"/>
    </row>
    <row r="142" spans="1:22" s="40" customFormat="1" ht="30" customHeight="1">
      <c r="A142" s="79"/>
      <c r="B142" s="80"/>
      <c r="C142" s="29"/>
      <c r="D142" s="9"/>
      <c r="E142" s="106"/>
      <c r="F142" s="53"/>
      <c r="G142" s="31"/>
      <c r="H142" s="54"/>
      <c r="I142" s="41">
        <v>3</v>
      </c>
      <c r="J142" s="35" t="s">
        <v>105</v>
      </c>
      <c r="K142" s="35" t="s">
        <v>29</v>
      </c>
      <c r="L142" s="36">
        <v>1</v>
      </c>
      <c r="M142" s="36"/>
      <c r="N142" s="36"/>
      <c r="O142" s="36"/>
      <c r="P142" s="37">
        <f t="shared" si="10"/>
        <v>1</v>
      </c>
      <c r="Q142" s="36">
        <v>70</v>
      </c>
      <c r="R142" s="36">
        <v>41</v>
      </c>
      <c r="S142" s="39">
        <f t="shared" si="8"/>
        <v>2870</v>
      </c>
      <c r="T142" s="82"/>
      <c r="U142" s="98"/>
      <c r="V142" s="8"/>
    </row>
    <row r="143" spans="1:22" s="40" customFormat="1" ht="30" customHeight="1">
      <c r="A143" s="79">
        <v>45</v>
      </c>
      <c r="B143" s="80">
        <v>622</v>
      </c>
      <c r="C143" s="29">
        <v>154623</v>
      </c>
      <c r="D143" s="9" t="s">
        <v>53</v>
      </c>
      <c r="E143" s="106" t="s">
        <v>143</v>
      </c>
      <c r="F143" s="53">
        <v>6</v>
      </c>
      <c r="G143" s="31" t="e">
        <f>H143-J143</f>
        <v>#VALUE!</v>
      </c>
      <c r="H143" s="54">
        <v>80</v>
      </c>
      <c r="I143" s="33">
        <v>1</v>
      </c>
      <c r="J143" s="34" t="s">
        <v>23</v>
      </c>
      <c r="K143" s="35" t="s">
        <v>144</v>
      </c>
      <c r="L143" s="36">
        <v>0</v>
      </c>
      <c r="M143" s="36">
        <v>0</v>
      </c>
      <c r="N143" s="36">
        <v>0</v>
      </c>
      <c r="O143" s="36">
        <v>0</v>
      </c>
      <c r="P143" s="37">
        <f t="shared" si="9"/>
        <v>0</v>
      </c>
      <c r="Q143" s="36">
        <v>70</v>
      </c>
      <c r="R143" s="38">
        <v>5</v>
      </c>
      <c r="S143" s="39">
        <f t="shared" si="8"/>
        <v>0</v>
      </c>
      <c r="T143" s="82">
        <f>SUM(S143:S144)</f>
        <v>11480</v>
      </c>
      <c r="U143" s="83"/>
      <c r="V143" s="8"/>
    </row>
    <row r="144" spans="1:22" s="40" customFormat="1" ht="30" customHeight="1">
      <c r="A144" s="79"/>
      <c r="B144" s="80"/>
      <c r="C144" s="29"/>
      <c r="D144" s="9"/>
      <c r="E144" s="106"/>
      <c r="F144" s="53"/>
      <c r="G144" s="31"/>
      <c r="H144" s="54"/>
      <c r="I144" s="33">
        <v>3</v>
      </c>
      <c r="J144" s="34" t="s">
        <v>28</v>
      </c>
      <c r="K144" s="35" t="s">
        <v>145</v>
      </c>
      <c r="L144" s="36">
        <v>4</v>
      </c>
      <c r="M144" s="36"/>
      <c r="N144" s="36"/>
      <c r="O144" s="36"/>
      <c r="P144" s="37">
        <f t="shared" si="9"/>
        <v>4</v>
      </c>
      <c r="Q144" s="36">
        <v>70</v>
      </c>
      <c r="R144" s="38">
        <v>41</v>
      </c>
      <c r="S144" s="39">
        <f t="shared" si="8"/>
        <v>11480</v>
      </c>
      <c r="T144" s="82"/>
      <c r="U144" s="83"/>
      <c r="V144" s="8"/>
    </row>
    <row r="145" spans="1:22" s="40" customFormat="1" ht="30" customHeight="1">
      <c r="A145" s="84">
        <v>46</v>
      </c>
      <c r="B145" s="87">
        <v>623</v>
      </c>
      <c r="C145" s="29">
        <v>154624</v>
      </c>
      <c r="D145" s="9" t="s">
        <v>53</v>
      </c>
      <c r="E145" s="102" t="s">
        <v>146</v>
      </c>
      <c r="F145" s="53">
        <v>14</v>
      </c>
      <c r="G145" s="31" t="e">
        <f>H145-J145</f>
        <v>#VALUE!</v>
      </c>
      <c r="H145" s="54">
        <v>268</v>
      </c>
      <c r="I145" s="33">
        <v>1</v>
      </c>
      <c r="J145" s="34" t="s">
        <v>23</v>
      </c>
      <c r="K145" s="35" t="s">
        <v>147</v>
      </c>
      <c r="L145" s="36">
        <v>3</v>
      </c>
      <c r="M145" s="36">
        <v>2</v>
      </c>
      <c r="N145" s="36">
        <v>0</v>
      </c>
      <c r="O145" s="36">
        <v>15</v>
      </c>
      <c r="P145" s="37">
        <f t="shared" si="9"/>
        <v>20</v>
      </c>
      <c r="Q145" s="36">
        <v>70</v>
      </c>
      <c r="R145" s="38">
        <v>20</v>
      </c>
      <c r="S145" s="39">
        <f t="shared" si="8"/>
        <v>28000</v>
      </c>
      <c r="T145" s="93">
        <f>SUM(S145:S155)</f>
        <v>88130</v>
      </c>
      <c r="U145" s="96"/>
      <c r="V145" s="8"/>
    </row>
    <row r="146" spans="1:22" s="40" customFormat="1" ht="30" customHeight="1">
      <c r="A146" s="85"/>
      <c r="B146" s="88"/>
      <c r="C146" s="29"/>
      <c r="D146" s="9"/>
      <c r="E146" s="107"/>
      <c r="F146" s="53"/>
      <c r="G146" s="31"/>
      <c r="H146" s="54"/>
      <c r="I146" s="33">
        <v>1</v>
      </c>
      <c r="J146" s="34" t="s">
        <v>148</v>
      </c>
      <c r="K146" s="35" t="s">
        <v>149</v>
      </c>
      <c r="L146" s="36">
        <v>2</v>
      </c>
      <c r="M146" s="36"/>
      <c r="N146" s="36"/>
      <c r="O146" s="36">
        <v>4</v>
      </c>
      <c r="P146" s="37">
        <f t="shared" si="9"/>
        <v>6</v>
      </c>
      <c r="Q146" s="36">
        <v>70</v>
      </c>
      <c r="R146" s="36">
        <v>10</v>
      </c>
      <c r="S146" s="39">
        <f t="shared" si="8"/>
        <v>4200</v>
      </c>
      <c r="T146" s="94"/>
      <c r="U146" s="97"/>
      <c r="V146" s="8"/>
    </row>
    <row r="147" spans="1:22" s="40" customFormat="1" ht="30" customHeight="1">
      <c r="A147" s="85"/>
      <c r="B147" s="88"/>
      <c r="C147" s="29"/>
      <c r="D147" s="9"/>
      <c r="E147" s="107"/>
      <c r="F147" s="53"/>
      <c r="G147" s="31"/>
      <c r="H147" s="54"/>
      <c r="I147" s="33">
        <v>2</v>
      </c>
      <c r="J147" s="34" t="s">
        <v>150</v>
      </c>
      <c r="K147" s="35" t="s">
        <v>147</v>
      </c>
      <c r="L147" s="36">
        <v>2</v>
      </c>
      <c r="M147" s="36">
        <v>1</v>
      </c>
      <c r="N147" s="36"/>
      <c r="O147" s="36"/>
      <c r="P147" s="37">
        <f t="shared" si="9"/>
        <v>3</v>
      </c>
      <c r="Q147" s="36">
        <v>70</v>
      </c>
      <c r="R147" s="36">
        <v>20</v>
      </c>
      <c r="S147" s="39">
        <f t="shared" si="8"/>
        <v>4200</v>
      </c>
      <c r="T147" s="94"/>
      <c r="U147" s="97"/>
      <c r="V147" s="8"/>
    </row>
    <row r="148" spans="1:22" s="40" customFormat="1" ht="30" customHeight="1">
      <c r="A148" s="85"/>
      <c r="B148" s="88"/>
      <c r="C148" s="29"/>
      <c r="D148" s="9"/>
      <c r="E148" s="107"/>
      <c r="F148" s="53"/>
      <c r="G148" s="31"/>
      <c r="H148" s="54"/>
      <c r="I148" s="33">
        <v>2</v>
      </c>
      <c r="J148" s="34" t="s">
        <v>151</v>
      </c>
      <c r="K148" s="35" t="s">
        <v>37</v>
      </c>
      <c r="L148" s="36">
        <v>2</v>
      </c>
      <c r="M148" s="36"/>
      <c r="N148" s="36"/>
      <c r="O148" s="36">
        <v>4</v>
      </c>
      <c r="P148" s="37">
        <f t="shared" si="9"/>
        <v>6</v>
      </c>
      <c r="Q148" s="36">
        <v>70</v>
      </c>
      <c r="R148" s="36">
        <v>0</v>
      </c>
      <c r="S148" s="39">
        <f t="shared" si="8"/>
        <v>0</v>
      </c>
      <c r="T148" s="94"/>
      <c r="U148" s="97"/>
      <c r="V148" s="8"/>
    </row>
    <row r="149" spans="1:22" s="40" customFormat="1" ht="30" customHeight="1">
      <c r="A149" s="85"/>
      <c r="B149" s="88"/>
      <c r="C149" s="29"/>
      <c r="D149" s="9"/>
      <c r="E149" s="107"/>
      <c r="F149" s="53"/>
      <c r="G149" s="31"/>
      <c r="H149" s="54"/>
      <c r="I149" s="33">
        <v>2</v>
      </c>
      <c r="J149" s="34" t="s">
        <v>152</v>
      </c>
      <c r="K149" s="35" t="s">
        <v>153</v>
      </c>
      <c r="L149" s="36">
        <v>2</v>
      </c>
      <c r="M149" s="36">
        <v>1</v>
      </c>
      <c r="N149" s="36"/>
      <c r="O149" s="36"/>
      <c r="P149" s="37">
        <f t="shared" si="9"/>
        <v>3</v>
      </c>
      <c r="Q149" s="36">
        <v>70</v>
      </c>
      <c r="R149" s="36">
        <v>0</v>
      </c>
      <c r="S149" s="39">
        <f t="shared" si="8"/>
        <v>0</v>
      </c>
      <c r="T149" s="94"/>
      <c r="U149" s="97"/>
      <c r="V149" s="8"/>
    </row>
    <row r="150" spans="1:22" s="40" customFormat="1" ht="30" customHeight="1">
      <c r="A150" s="86"/>
      <c r="B150" s="89"/>
      <c r="C150" s="29"/>
      <c r="D150" s="9"/>
      <c r="E150" s="103"/>
      <c r="F150" s="53"/>
      <c r="G150" s="31"/>
      <c r="H150" s="54"/>
      <c r="I150" s="33">
        <v>3</v>
      </c>
      <c r="J150" s="34" t="s">
        <v>137</v>
      </c>
      <c r="K150" s="35" t="s">
        <v>29</v>
      </c>
      <c r="L150" s="36">
        <v>2</v>
      </c>
      <c r="M150" s="36"/>
      <c r="N150" s="36"/>
      <c r="O150" s="36"/>
      <c r="P150" s="37">
        <f t="shared" si="9"/>
        <v>2</v>
      </c>
      <c r="Q150" s="36">
        <v>70</v>
      </c>
      <c r="R150" s="36">
        <v>11</v>
      </c>
      <c r="S150" s="39">
        <f t="shared" si="8"/>
        <v>1540</v>
      </c>
      <c r="T150" s="95"/>
      <c r="U150" s="98"/>
      <c r="V150" s="8"/>
    </row>
    <row r="151" spans="1:22" s="40" customFormat="1" ht="30" customHeight="1">
      <c r="A151" s="84">
        <v>46</v>
      </c>
      <c r="B151" s="87">
        <v>623</v>
      </c>
      <c r="C151" s="29">
        <v>154624</v>
      </c>
      <c r="D151" s="9" t="s">
        <v>53</v>
      </c>
      <c r="E151" s="102" t="s">
        <v>146</v>
      </c>
      <c r="F151" s="53"/>
      <c r="G151" s="31"/>
      <c r="H151" s="54"/>
      <c r="I151" s="33">
        <v>3</v>
      </c>
      <c r="J151" s="34" t="s">
        <v>89</v>
      </c>
      <c r="K151" s="35" t="s">
        <v>29</v>
      </c>
      <c r="L151" s="36">
        <v>3</v>
      </c>
      <c r="M151" s="36"/>
      <c r="N151" s="36"/>
      <c r="O151" s="36"/>
      <c r="P151" s="37">
        <f t="shared" si="9"/>
        <v>3</v>
      </c>
      <c r="Q151" s="36">
        <v>70</v>
      </c>
      <c r="R151" s="38">
        <v>21</v>
      </c>
      <c r="S151" s="39">
        <f t="shared" si="8"/>
        <v>4410</v>
      </c>
      <c r="T151" s="93"/>
      <c r="U151" s="96"/>
      <c r="V151" s="8"/>
    </row>
    <row r="152" spans="1:22" s="40" customFormat="1" ht="30" customHeight="1">
      <c r="A152" s="85"/>
      <c r="B152" s="88"/>
      <c r="C152" s="29"/>
      <c r="D152" s="9"/>
      <c r="E152" s="107"/>
      <c r="F152" s="53"/>
      <c r="G152" s="31"/>
      <c r="H152" s="54"/>
      <c r="I152" s="33">
        <v>3</v>
      </c>
      <c r="J152" s="34" t="s">
        <v>154</v>
      </c>
      <c r="K152" s="35" t="s">
        <v>29</v>
      </c>
      <c r="L152" s="36">
        <v>2</v>
      </c>
      <c r="M152" s="36"/>
      <c r="N152" s="36"/>
      <c r="O152" s="36"/>
      <c r="P152" s="37">
        <f t="shared" si="9"/>
        <v>2</v>
      </c>
      <c r="Q152" s="36">
        <v>70</v>
      </c>
      <c r="R152" s="38">
        <v>21</v>
      </c>
      <c r="S152" s="39">
        <f t="shared" si="8"/>
        <v>2940</v>
      </c>
      <c r="T152" s="94"/>
      <c r="U152" s="97"/>
      <c r="V152" s="8"/>
    </row>
    <row r="153" spans="1:22" s="40" customFormat="1" ht="30" customHeight="1">
      <c r="A153" s="85"/>
      <c r="B153" s="88"/>
      <c r="C153" s="29"/>
      <c r="D153" s="9"/>
      <c r="E153" s="107"/>
      <c r="F153" s="53"/>
      <c r="G153" s="31"/>
      <c r="H153" s="54"/>
      <c r="I153" s="33">
        <v>3</v>
      </c>
      <c r="J153" s="34" t="s">
        <v>155</v>
      </c>
      <c r="K153" s="35" t="s">
        <v>29</v>
      </c>
      <c r="L153" s="36">
        <v>1</v>
      </c>
      <c r="M153" s="36"/>
      <c r="N153" s="36"/>
      <c r="O153" s="36"/>
      <c r="P153" s="37">
        <f t="shared" si="9"/>
        <v>1</v>
      </c>
      <c r="Q153" s="36">
        <v>70</v>
      </c>
      <c r="R153" s="36">
        <v>38</v>
      </c>
      <c r="S153" s="39">
        <f t="shared" si="8"/>
        <v>2660</v>
      </c>
      <c r="T153" s="94"/>
      <c r="U153" s="97"/>
      <c r="V153" s="8"/>
    </row>
    <row r="154" spans="1:22" s="40" customFormat="1" ht="30" customHeight="1">
      <c r="A154" s="85"/>
      <c r="B154" s="88"/>
      <c r="C154" s="29"/>
      <c r="D154" s="9"/>
      <c r="E154" s="107"/>
      <c r="F154" s="53"/>
      <c r="G154" s="31"/>
      <c r="H154" s="54"/>
      <c r="I154" s="33">
        <v>3</v>
      </c>
      <c r="J154" s="34" t="s">
        <v>90</v>
      </c>
      <c r="K154" s="35" t="s">
        <v>29</v>
      </c>
      <c r="L154" s="36">
        <v>10</v>
      </c>
      <c r="M154" s="36"/>
      <c r="N154" s="36"/>
      <c r="O154" s="36"/>
      <c r="P154" s="37">
        <f t="shared" si="9"/>
        <v>10</v>
      </c>
      <c r="Q154" s="36">
        <v>70</v>
      </c>
      <c r="R154" s="36">
        <v>41</v>
      </c>
      <c r="S154" s="39">
        <f t="shared" si="8"/>
        <v>28700</v>
      </c>
      <c r="T154" s="94"/>
      <c r="U154" s="97"/>
      <c r="V154" s="8"/>
    </row>
    <row r="155" spans="1:22" s="40" customFormat="1" ht="30" customHeight="1">
      <c r="A155" s="86"/>
      <c r="B155" s="89"/>
      <c r="C155" s="29"/>
      <c r="D155" s="9"/>
      <c r="E155" s="103"/>
      <c r="F155" s="53"/>
      <c r="G155" s="31"/>
      <c r="H155" s="54"/>
      <c r="I155" s="33">
        <v>3</v>
      </c>
      <c r="J155" s="34" t="s">
        <v>156</v>
      </c>
      <c r="K155" s="35" t="s">
        <v>29</v>
      </c>
      <c r="L155" s="36">
        <v>4</v>
      </c>
      <c r="M155" s="36"/>
      <c r="N155" s="36"/>
      <c r="O155" s="36"/>
      <c r="P155" s="37">
        <f t="shared" si="9"/>
        <v>4</v>
      </c>
      <c r="Q155" s="36">
        <v>70</v>
      </c>
      <c r="R155" s="36">
        <v>41</v>
      </c>
      <c r="S155" s="39">
        <f t="shared" si="8"/>
        <v>11480</v>
      </c>
      <c r="T155" s="95"/>
      <c r="U155" s="98"/>
      <c r="V155" s="8"/>
    </row>
    <row r="156" spans="1:22" s="40" customFormat="1" ht="30" customHeight="1">
      <c r="A156" s="42">
        <v>47</v>
      </c>
      <c r="B156" s="43">
        <v>624</v>
      </c>
      <c r="C156" s="29">
        <v>154625</v>
      </c>
      <c r="D156" s="9" t="s">
        <v>53</v>
      </c>
      <c r="E156" s="55" t="s">
        <v>157</v>
      </c>
      <c r="F156" s="53">
        <v>19</v>
      </c>
      <c r="G156" s="31" t="e">
        <f>H156-J156</f>
        <v>#VALUE!</v>
      </c>
      <c r="H156" s="54">
        <v>372</v>
      </c>
      <c r="I156" s="33">
        <v>3</v>
      </c>
      <c r="J156" s="34" t="s">
        <v>28</v>
      </c>
      <c r="K156" s="35" t="s">
        <v>29</v>
      </c>
      <c r="L156" s="36">
        <v>12</v>
      </c>
      <c r="M156" s="36"/>
      <c r="N156" s="36"/>
      <c r="O156" s="36"/>
      <c r="P156" s="37">
        <f t="shared" si="9"/>
        <v>12</v>
      </c>
      <c r="Q156" s="36">
        <v>70</v>
      </c>
      <c r="R156" s="36">
        <v>41</v>
      </c>
      <c r="S156" s="39">
        <f t="shared" si="8"/>
        <v>34440</v>
      </c>
      <c r="T156" s="44">
        <f>S156</f>
        <v>34440</v>
      </c>
      <c r="U156" s="45"/>
      <c r="V156" s="8"/>
    </row>
    <row r="157" spans="1:22" s="40" customFormat="1" ht="30" customHeight="1">
      <c r="A157" s="42">
        <v>48</v>
      </c>
      <c r="B157" s="43">
        <v>625</v>
      </c>
      <c r="C157" s="29">
        <v>154630</v>
      </c>
      <c r="D157" s="9" t="s">
        <v>61</v>
      </c>
      <c r="E157" s="55" t="s">
        <v>158</v>
      </c>
      <c r="F157" s="53">
        <v>6</v>
      </c>
      <c r="G157" s="31" t="e">
        <f>H157-J157</f>
        <v>#VALUE!</v>
      </c>
      <c r="H157" s="54">
        <v>45</v>
      </c>
      <c r="I157" s="33">
        <v>3</v>
      </c>
      <c r="J157" s="56" t="s">
        <v>159</v>
      </c>
      <c r="K157" s="35" t="s">
        <v>29</v>
      </c>
      <c r="L157" s="36"/>
      <c r="M157" s="36"/>
      <c r="N157" s="36"/>
      <c r="O157" s="36"/>
      <c r="P157" s="37">
        <f t="shared" si="9"/>
        <v>0</v>
      </c>
      <c r="Q157" s="36">
        <v>70</v>
      </c>
      <c r="R157" s="36"/>
      <c r="S157" s="39">
        <f t="shared" si="8"/>
        <v>0</v>
      </c>
      <c r="T157" s="44">
        <f>S157</f>
        <v>0</v>
      </c>
      <c r="U157" s="45"/>
      <c r="V157" s="8"/>
    </row>
    <row r="158" spans="1:22" s="40" customFormat="1" ht="30" customHeight="1">
      <c r="A158" s="84">
        <v>49</v>
      </c>
      <c r="B158" s="87">
        <v>626</v>
      </c>
      <c r="C158" s="29">
        <v>154626</v>
      </c>
      <c r="D158" s="9" t="s">
        <v>61</v>
      </c>
      <c r="E158" s="102" t="s">
        <v>160</v>
      </c>
      <c r="F158" s="53">
        <v>8</v>
      </c>
      <c r="G158" s="31" t="e">
        <f>H158-J158</f>
        <v>#VALUE!</v>
      </c>
      <c r="H158" s="54">
        <v>131</v>
      </c>
      <c r="I158" s="41">
        <v>3</v>
      </c>
      <c r="J158" s="35" t="s">
        <v>39</v>
      </c>
      <c r="K158" s="35" t="s">
        <v>29</v>
      </c>
      <c r="L158" s="38">
        <v>1</v>
      </c>
      <c r="M158" s="36"/>
      <c r="N158" s="36"/>
      <c r="O158" s="36"/>
      <c r="P158" s="37">
        <f t="shared" si="9"/>
        <v>1</v>
      </c>
      <c r="Q158" s="36">
        <v>70</v>
      </c>
      <c r="R158" s="38">
        <v>41</v>
      </c>
      <c r="S158" s="39">
        <f t="shared" si="8"/>
        <v>2870</v>
      </c>
      <c r="T158" s="104">
        <f>SUM(S158:S159)</f>
        <v>5740</v>
      </c>
      <c r="U158" s="96"/>
      <c r="V158" s="8"/>
    </row>
    <row r="159" spans="1:22" s="40" customFormat="1" ht="30" customHeight="1">
      <c r="A159" s="86"/>
      <c r="B159" s="89"/>
      <c r="C159" s="29"/>
      <c r="D159" s="9"/>
      <c r="E159" s="103"/>
      <c r="F159" s="53"/>
      <c r="G159" s="31"/>
      <c r="H159" s="54"/>
      <c r="I159" s="41">
        <v>3</v>
      </c>
      <c r="J159" s="35" t="s">
        <v>105</v>
      </c>
      <c r="K159" s="35" t="s">
        <v>29</v>
      </c>
      <c r="L159" s="38">
        <v>1</v>
      </c>
      <c r="M159" s="36"/>
      <c r="N159" s="36"/>
      <c r="O159" s="36"/>
      <c r="P159" s="37">
        <f t="shared" si="9"/>
        <v>1</v>
      </c>
      <c r="Q159" s="36">
        <v>70</v>
      </c>
      <c r="R159" s="38">
        <v>41</v>
      </c>
      <c r="S159" s="39">
        <f t="shared" si="8"/>
        <v>2870</v>
      </c>
      <c r="T159" s="105"/>
      <c r="U159" s="98"/>
      <c r="V159" s="8"/>
    </row>
    <row r="160" spans="1:22" s="40" customFormat="1" ht="30" customHeight="1">
      <c r="A160" s="84">
        <v>50</v>
      </c>
      <c r="B160" s="87">
        <v>627</v>
      </c>
      <c r="C160" s="29">
        <v>154628</v>
      </c>
      <c r="D160" s="9" t="s">
        <v>61</v>
      </c>
      <c r="E160" s="102" t="s">
        <v>161</v>
      </c>
      <c r="F160" s="53">
        <v>6</v>
      </c>
      <c r="G160" s="31" t="e">
        <f>H160-J160</f>
        <v>#VALUE!</v>
      </c>
      <c r="H160" s="54">
        <v>107</v>
      </c>
      <c r="I160" s="41">
        <v>3</v>
      </c>
      <c r="J160" s="35" t="s">
        <v>39</v>
      </c>
      <c r="K160" s="35" t="s">
        <v>29</v>
      </c>
      <c r="L160" s="38">
        <v>9</v>
      </c>
      <c r="M160" s="36"/>
      <c r="N160" s="36"/>
      <c r="O160" s="36"/>
      <c r="P160" s="37">
        <f t="shared" si="9"/>
        <v>9</v>
      </c>
      <c r="Q160" s="36">
        <v>70</v>
      </c>
      <c r="R160" s="38">
        <v>41</v>
      </c>
      <c r="S160" s="39">
        <f t="shared" si="8"/>
        <v>25830</v>
      </c>
      <c r="T160" s="104">
        <f>SUM(S160:S161)</f>
        <v>37310</v>
      </c>
      <c r="U160" s="96"/>
      <c r="V160" s="8"/>
    </row>
    <row r="161" spans="1:22" s="40" customFormat="1" ht="30" customHeight="1">
      <c r="A161" s="86"/>
      <c r="B161" s="89"/>
      <c r="C161" s="29"/>
      <c r="D161" s="9"/>
      <c r="E161" s="103"/>
      <c r="F161" s="53"/>
      <c r="G161" s="31"/>
      <c r="H161" s="54"/>
      <c r="I161" s="41">
        <v>3</v>
      </c>
      <c r="J161" s="35" t="s">
        <v>105</v>
      </c>
      <c r="K161" s="35" t="s">
        <v>29</v>
      </c>
      <c r="L161" s="38">
        <v>4</v>
      </c>
      <c r="M161" s="36"/>
      <c r="N161" s="36"/>
      <c r="O161" s="36"/>
      <c r="P161" s="37">
        <f t="shared" si="9"/>
        <v>4</v>
      </c>
      <c r="Q161" s="36">
        <v>70</v>
      </c>
      <c r="R161" s="38">
        <v>41</v>
      </c>
      <c r="S161" s="39">
        <f t="shared" si="8"/>
        <v>11480</v>
      </c>
      <c r="T161" s="105"/>
      <c r="U161" s="98"/>
      <c r="V161" s="8"/>
    </row>
    <row r="162" spans="1:22" s="40" customFormat="1" ht="30" customHeight="1">
      <c r="A162" s="84">
        <v>51</v>
      </c>
      <c r="B162" s="109">
        <v>628</v>
      </c>
      <c r="C162" s="29">
        <v>154627</v>
      </c>
      <c r="D162" s="29" t="s">
        <v>61</v>
      </c>
      <c r="E162" s="102" t="s">
        <v>162</v>
      </c>
      <c r="F162" s="53">
        <v>6</v>
      </c>
      <c r="G162" s="31" t="e">
        <f>H162-J162</f>
        <v>#VALUE!</v>
      </c>
      <c r="H162" s="54">
        <v>92</v>
      </c>
      <c r="I162" s="41">
        <v>3</v>
      </c>
      <c r="J162" s="35" t="s">
        <v>39</v>
      </c>
      <c r="K162" s="35" t="s">
        <v>29</v>
      </c>
      <c r="L162" s="38">
        <v>5</v>
      </c>
      <c r="M162" s="36"/>
      <c r="N162" s="36"/>
      <c r="O162" s="36"/>
      <c r="P162" s="37">
        <f t="shared" si="9"/>
        <v>5</v>
      </c>
      <c r="Q162" s="36">
        <v>70</v>
      </c>
      <c r="R162" s="38">
        <v>41</v>
      </c>
      <c r="S162" s="39">
        <f t="shared" si="8"/>
        <v>14350</v>
      </c>
      <c r="T162" s="82">
        <f>SUM(S162:S163)</f>
        <v>20090</v>
      </c>
      <c r="U162" s="83"/>
      <c r="V162" s="8"/>
    </row>
    <row r="163" spans="1:22" s="40" customFormat="1" ht="30" customHeight="1">
      <c r="A163" s="86"/>
      <c r="B163" s="110"/>
      <c r="C163" s="29"/>
      <c r="D163" s="29"/>
      <c r="E163" s="103"/>
      <c r="F163" s="53"/>
      <c r="G163" s="31"/>
      <c r="H163" s="54"/>
      <c r="I163" s="41">
        <v>3</v>
      </c>
      <c r="J163" s="35" t="s">
        <v>105</v>
      </c>
      <c r="K163" s="35" t="s">
        <v>29</v>
      </c>
      <c r="L163" s="38">
        <v>2</v>
      </c>
      <c r="M163" s="36"/>
      <c r="N163" s="36"/>
      <c r="O163" s="36"/>
      <c r="P163" s="37">
        <f t="shared" si="9"/>
        <v>2</v>
      </c>
      <c r="Q163" s="36">
        <v>70</v>
      </c>
      <c r="R163" s="38">
        <v>41</v>
      </c>
      <c r="S163" s="39">
        <f t="shared" si="8"/>
        <v>5740</v>
      </c>
      <c r="T163" s="82"/>
      <c r="U163" s="83"/>
      <c r="V163" s="8"/>
    </row>
    <row r="164" spans="1:22" s="40" customFormat="1" ht="30" customHeight="1">
      <c r="A164" s="84">
        <v>52</v>
      </c>
      <c r="B164" s="109">
        <v>629</v>
      </c>
      <c r="C164" s="29">
        <v>154629</v>
      </c>
      <c r="D164" s="29" t="s">
        <v>61</v>
      </c>
      <c r="E164" s="102" t="s">
        <v>163</v>
      </c>
      <c r="F164" s="53">
        <v>9</v>
      </c>
      <c r="G164" s="31" t="e">
        <f>H164-J164</f>
        <v>#VALUE!</v>
      </c>
      <c r="H164" s="54">
        <v>145</v>
      </c>
      <c r="I164" s="41">
        <v>2</v>
      </c>
      <c r="J164" s="35" t="s">
        <v>164</v>
      </c>
      <c r="K164" s="35" t="s">
        <v>165</v>
      </c>
      <c r="L164" s="38">
        <v>2</v>
      </c>
      <c r="M164" s="36"/>
      <c r="N164" s="36"/>
      <c r="O164" s="36">
        <v>1</v>
      </c>
      <c r="P164" s="37">
        <f t="shared" si="9"/>
        <v>3</v>
      </c>
      <c r="Q164" s="36">
        <v>70</v>
      </c>
      <c r="R164" s="38">
        <v>4</v>
      </c>
      <c r="S164" s="39">
        <f t="shared" si="8"/>
        <v>840</v>
      </c>
      <c r="T164" s="82">
        <f>SUM(S164:S166)</f>
        <v>11760</v>
      </c>
      <c r="U164" s="83"/>
      <c r="V164" s="8"/>
    </row>
    <row r="165" spans="1:22" s="40" customFormat="1" ht="30" customHeight="1">
      <c r="A165" s="85"/>
      <c r="B165" s="111"/>
      <c r="C165" s="29"/>
      <c r="D165" s="29"/>
      <c r="E165" s="107"/>
      <c r="F165" s="53"/>
      <c r="G165" s="31"/>
      <c r="H165" s="54"/>
      <c r="I165" s="41">
        <v>3</v>
      </c>
      <c r="J165" s="35" t="s">
        <v>39</v>
      </c>
      <c r="K165" s="35" t="s">
        <v>29</v>
      </c>
      <c r="L165" s="38">
        <v>2</v>
      </c>
      <c r="M165" s="36"/>
      <c r="N165" s="36"/>
      <c r="O165" s="36"/>
      <c r="P165" s="37">
        <f t="shared" si="9"/>
        <v>2</v>
      </c>
      <c r="Q165" s="36">
        <v>70</v>
      </c>
      <c r="R165" s="38">
        <v>37</v>
      </c>
      <c r="S165" s="39">
        <f t="shared" si="8"/>
        <v>5180</v>
      </c>
      <c r="T165" s="82"/>
      <c r="U165" s="83"/>
      <c r="V165" s="8"/>
    </row>
    <row r="166" spans="1:22" s="40" customFormat="1" ht="30" customHeight="1">
      <c r="A166" s="86"/>
      <c r="B166" s="110"/>
      <c r="C166" s="29"/>
      <c r="D166" s="29"/>
      <c r="E166" s="103"/>
      <c r="F166" s="53"/>
      <c r="G166" s="31"/>
      <c r="H166" s="54"/>
      <c r="I166" s="41">
        <v>3</v>
      </c>
      <c r="J166" s="35" t="s">
        <v>39</v>
      </c>
      <c r="K166" s="35" t="s">
        <v>29</v>
      </c>
      <c r="L166" s="38">
        <v>2</v>
      </c>
      <c r="M166" s="36"/>
      <c r="N166" s="36"/>
      <c r="O166" s="36"/>
      <c r="P166" s="37">
        <f t="shared" si="9"/>
        <v>2</v>
      </c>
      <c r="Q166" s="36">
        <v>70</v>
      </c>
      <c r="R166" s="38">
        <v>41</v>
      </c>
      <c r="S166" s="39">
        <f t="shared" si="8"/>
        <v>5740</v>
      </c>
      <c r="T166" s="82"/>
      <c r="U166" s="83"/>
      <c r="V166" s="8"/>
    </row>
    <row r="167" spans="1:22" s="40" customFormat="1" ht="27.95" customHeight="1">
      <c r="A167" s="42">
        <v>53</v>
      </c>
      <c r="B167" s="57">
        <v>630</v>
      </c>
      <c r="C167" s="29">
        <v>154632</v>
      </c>
      <c r="D167" s="29" t="s">
        <v>61</v>
      </c>
      <c r="E167" s="55" t="s">
        <v>166</v>
      </c>
      <c r="F167" s="53">
        <v>6</v>
      </c>
      <c r="G167" s="31" t="e">
        <f>H167-J167</f>
        <v>#VALUE!</v>
      </c>
      <c r="H167" s="54">
        <v>33</v>
      </c>
      <c r="I167" s="33">
        <v>3</v>
      </c>
      <c r="J167" s="56" t="s">
        <v>167</v>
      </c>
      <c r="K167" s="35" t="s">
        <v>29</v>
      </c>
      <c r="L167" s="36"/>
      <c r="M167" s="36"/>
      <c r="N167" s="36"/>
      <c r="O167" s="36"/>
      <c r="P167" s="37">
        <f t="shared" si="9"/>
        <v>0</v>
      </c>
      <c r="Q167" s="36">
        <v>70</v>
      </c>
      <c r="R167" s="36"/>
      <c r="S167" s="39">
        <f t="shared" si="8"/>
        <v>0</v>
      </c>
      <c r="T167" s="44">
        <f t="shared" ref="T167:T176" si="11">S167</f>
        <v>0</v>
      </c>
      <c r="U167" s="45"/>
      <c r="V167" s="8"/>
    </row>
    <row r="168" spans="1:22" s="40" customFormat="1" ht="27.95" customHeight="1">
      <c r="A168" s="42">
        <v>54</v>
      </c>
      <c r="B168" s="57">
        <v>631</v>
      </c>
      <c r="C168" s="29">
        <v>154633</v>
      </c>
      <c r="D168" s="29" t="s">
        <v>61</v>
      </c>
      <c r="E168" s="55" t="s">
        <v>168</v>
      </c>
      <c r="F168" s="53">
        <v>6</v>
      </c>
      <c r="G168" s="31" t="e">
        <f>H168-J168</f>
        <v>#VALUE!</v>
      </c>
      <c r="H168" s="54">
        <v>22</v>
      </c>
      <c r="I168" s="33">
        <v>3</v>
      </c>
      <c r="J168" s="56" t="s">
        <v>167</v>
      </c>
      <c r="K168" s="35" t="s">
        <v>29</v>
      </c>
      <c r="L168" s="36"/>
      <c r="M168" s="36"/>
      <c r="N168" s="36"/>
      <c r="O168" s="36"/>
      <c r="P168" s="37">
        <f t="shared" si="9"/>
        <v>0</v>
      </c>
      <c r="Q168" s="36">
        <v>70</v>
      </c>
      <c r="R168" s="36"/>
      <c r="S168" s="39">
        <f t="shared" si="8"/>
        <v>0</v>
      </c>
      <c r="T168" s="44">
        <f t="shared" si="11"/>
        <v>0</v>
      </c>
      <c r="U168" s="45"/>
      <c r="V168" s="8"/>
    </row>
    <row r="169" spans="1:22" s="40" customFormat="1" ht="27.95" customHeight="1">
      <c r="A169" s="84">
        <v>55</v>
      </c>
      <c r="B169" s="109">
        <v>632</v>
      </c>
      <c r="C169" s="29">
        <v>154631</v>
      </c>
      <c r="D169" s="29" t="s">
        <v>61</v>
      </c>
      <c r="E169" s="102" t="s">
        <v>169</v>
      </c>
      <c r="F169" s="53">
        <v>6</v>
      </c>
      <c r="G169" s="31" t="e">
        <f>H169-J169</f>
        <v>#VALUE!</v>
      </c>
      <c r="H169" s="54">
        <v>36</v>
      </c>
      <c r="I169" s="41">
        <v>1</v>
      </c>
      <c r="J169" s="35" t="s">
        <v>170</v>
      </c>
      <c r="K169" s="35" t="s">
        <v>171</v>
      </c>
      <c r="L169" s="38">
        <v>2</v>
      </c>
      <c r="M169" s="36"/>
      <c r="N169" s="36"/>
      <c r="O169" s="36"/>
      <c r="P169" s="37">
        <f t="shared" si="9"/>
        <v>2</v>
      </c>
      <c r="Q169" s="36">
        <v>0</v>
      </c>
      <c r="R169" s="38">
        <v>10</v>
      </c>
      <c r="S169" s="39">
        <f t="shared" si="8"/>
        <v>0</v>
      </c>
      <c r="T169" s="104">
        <f>SUM(S169:S173)</f>
        <v>2520</v>
      </c>
      <c r="U169" s="96"/>
      <c r="V169" s="8"/>
    </row>
    <row r="170" spans="1:22" s="40" customFormat="1" ht="27.95" customHeight="1">
      <c r="A170" s="85"/>
      <c r="B170" s="111"/>
      <c r="C170" s="29"/>
      <c r="D170" s="29"/>
      <c r="E170" s="107"/>
      <c r="F170" s="53"/>
      <c r="G170" s="31"/>
      <c r="H170" s="54"/>
      <c r="I170" s="41">
        <v>2</v>
      </c>
      <c r="J170" s="35" t="s">
        <v>172</v>
      </c>
      <c r="K170" s="35" t="s">
        <v>173</v>
      </c>
      <c r="L170" s="38">
        <v>2</v>
      </c>
      <c r="M170" s="36"/>
      <c r="N170" s="36"/>
      <c r="O170" s="36"/>
      <c r="P170" s="37">
        <f t="shared" si="9"/>
        <v>2</v>
      </c>
      <c r="Q170" s="36">
        <v>0</v>
      </c>
      <c r="R170" s="38">
        <v>5</v>
      </c>
      <c r="S170" s="39">
        <f t="shared" si="8"/>
        <v>0</v>
      </c>
      <c r="T170" s="108"/>
      <c r="U170" s="97"/>
      <c r="V170" s="8"/>
    </row>
    <row r="171" spans="1:22" s="40" customFormat="1" ht="27.95" customHeight="1">
      <c r="A171" s="85"/>
      <c r="B171" s="111"/>
      <c r="C171" s="29"/>
      <c r="D171" s="29"/>
      <c r="E171" s="107"/>
      <c r="F171" s="53"/>
      <c r="G171" s="31"/>
      <c r="H171" s="54"/>
      <c r="I171" s="41">
        <v>2</v>
      </c>
      <c r="J171" s="35" t="s">
        <v>174</v>
      </c>
      <c r="K171" s="35" t="s">
        <v>175</v>
      </c>
      <c r="L171" s="38">
        <v>2</v>
      </c>
      <c r="M171" s="36"/>
      <c r="N171" s="36"/>
      <c r="O171" s="36"/>
      <c r="P171" s="37">
        <f t="shared" si="9"/>
        <v>2</v>
      </c>
      <c r="Q171" s="36">
        <v>0</v>
      </c>
      <c r="R171" s="38">
        <v>3</v>
      </c>
      <c r="S171" s="39">
        <f t="shared" si="8"/>
        <v>0</v>
      </c>
      <c r="T171" s="108"/>
      <c r="U171" s="97"/>
      <c r="V171" s="8"/>
    </row>
    <row r="172" spans="1:22" s="40" customFormat="1" ht="27.95" customHeight="1">
      <c r="A172" s="85"/>
      <c r="B172" s="111"/>
      <c r="C172" s="29"/>
      <c r="D172" s="29"/>
      <c r="E172" s="107"/>
      <c r="F172" s="53"/>
      <c r="G172" s="31"/>
      <c r="H172" s="54"/>
      <c r="I172" s="41">
        <v>2</v>
      </c>
      <c r="J172" s="35" t="s">
        <v>176</v>
      </c>
      <c r="K172" s="35" t="s">
        <v>177</v>
      </c>
      <c r="L172" s="38">
        <v>2</v>
      </c>
      <c r="M172" s="36"/>
      <c r="N172" s="36"/>
      <c r="O172" s="36"/>
      <c r="P172" s="37">
        <f t="shared" si="9"/>
        <v>2</v>
      </c>
      <c r="Q172" s="36">
        <v>0</v>
      </c>
      <c r="R172" s="38">
        <v>5</v>
      </c>
      <c r="S172" s="39">
        <f t="shared" si="8"/>
        <v>0</v>
      </c>
      <c r="T172" s="108"/>
      <c r="U172" s="97"/>
      <c r="V172" s="8"/>
    </row>
    <row r="173" spans="1:22" s="40" customFormat="1" ht="30" customHeight="1">
      <c r="A173" s="86"/>
      <c r="B173" s="110"/>
      <c r="C173" s="29"/>
      <c r="D173" s="29"/>
      <c r="E173" s="103"/>
      <c r="F173" s="53"/>
      <c r="G173" s="31"/>
      <c r="H173" s="54"/>
      <c r="I173" s="41">
        <v>3</v>
      </c>
      <c r="J173" s="35" t="s">
        <v>39</v>
      </c>
      <c r="K173" s="35" t="s">
        <v>29</v>
      </c>
      <c r="L173" s="38">
        <v>2</v>
      </c>
      <c r="M173" s="36"/>
      <c r="N173" s="36"/>
      <c r="O173" s="36"/>
      <c r="P173" s="37">
        <f t="shared" si="9"/>
        <v>2</v>
      </c>
      <c r="Q173" s="36">
        <v>70</v>
      </c>
      <c r="R173" s="38">
        <v>18</v>
      </c>
      <c r="S173" s="39">
        <f t="shared" si="8"/>
        <v>2520</v>
      </c>
      <c r="T173" s="105"/>
      <c r="U173" s="98"/>
      <c r="V173" s="8"/>
    </row>
    <row r="174" spans="1:22" s="40" customFormat="1" ht="30" customHeight="1">
      <c r="A174" s="84">
        <v>56</v>
      </c>
      <c r="B174" s="109">
        <v>633</v>
      </c>
      <c r="C174" s="29">
        <v>154634</v>
      </c>
      <c r="D174" s="29" t="s">
        <v>66</v>
      </c>
      <c r="E174" s="102" t="s">
        <v>178</v>
      </c>
      <c r="F174" s="53">
        <v>14</v>
      </c>
      <c r="G174" s="31" t="e">
        <f>H174-J174</f>
        <v>#VALUE!</v>
      </c>
      <c r="H174" s="54">
        <v>189</v>
      </c>
      <c r="I174" s="41">
        <v>3</v>
      </c>
      <c r="J174" s="35" t="s">
        <v>39</v>
      </c>
      <c r="K174" s="35" t="s">
        <v>29</v>
      </c>
      <c r="L174" s="38">
        <v>11</v>
      </c>
      <c r="M174" s="36"/>
      <c r="N174" s="36"/>
      <c r="O174" s="36"/>
      <c r="P174" s="37">
        <f t="shared" si="9"/>
        <v>11</v>
      </c>
      <c r="Q174" s="36">
        <v>70</v>
      </c>
      <c r="R174" s="38">
        <v>41</v>
      </c>
      <c r="S174" s="39">
        <f t="shared" si="8"/>
        <v>31570</v>
      </c>
      <c r="T174" s="104">
        <f>SUM(S174:S175)</f>
        <v>34440</v>
      </c>
      <c r="U174" s="96"/>
      <c r="V174" s="8"/>
    </row>
    <row r="175" spans="1:22" s="40" customFormat="1" ht="30" customHeight="1">
      <c r="A175" s="86"/>
      <c r="B175" s="110"/>
      <c r="C175" s="29"/>
      <c r="D175" s="29"/>
      <c r="E175" s="103"/>
      <c r="F175" s="53"/>
      <c r="G175" s="31"/>
      <c r="H175" s="54"/>
      <c r="I175" s="41">
        <v>3</v>
      </c>
      <c r="J175" s="35" t="s">
        <v>105</v>
      </c>
      <c r="K175" s="35" t="s">
        <v>29</v>
      </c>
      <c r="L175" s="38">
        <v>1</v>
      </c>
      <c r="M175" s="36"/>
      <c r="N175" s="36"/>
      <c r="O175" s="36"/>
      <c r="P175" s="37">
        <f t="shared" si="9"/>
        <v>1</v>
      </c>
      <c r="Q175" s="36">
        <v>70</v>
      </c>
      <c r="R175" s="38">
        <v>41</v>
      </c>
      <c r="S175" s="39">
        <f t="shared" si="8"/>
        <v>2870</v>
      </c>
      <c r="T175" s="105"/>
      <c r="U175" s="98"/>
      <c r="V175" s="8"/>
    </row>
    <row r="176" spans="1:22" s="40" customFormat="1" ht="30" customHeight="1">
      <c r="A176" s="42">
        <v>57</v>
      </c>
      <c r="B176" s="57">
        <v>634</v>
      </c>
      <c r="C176" s="29">
        <v>154636</v>
      </c>
      <c r="D176" s="29" t="s">
        <v>66</v>
      </c>
      <c r="E176" s="55" t="s">
        <v>179</v>
      </c>
      <c r="F176" s="53">
        <v>6</v>
      </c>
      <c r="G176" s="31" t="e">
        <f>H176-J176</f>
        <v>#VALUE!</v>
      </c>
      <c r="H176" s="54">
        <v>50</v>
      </c>
      <c r="I176" s="41">
        <v>3</v>
      </c>
      <c r="J176" s="35" t="s">
        <v>39</v>
      </c>
      <c r="K176" s="35" t="s">
        <v>29</v>
      </c>
      <c r="L176" s="38">
        <v>5</v>
      </c>
      <c r="M176" s="36"/>
      <c r="N176" s="36"/>
      <c r="O176" s="36"/>
      <c r="P176" s="37">
        <f t="shared" si="9"/>
        <v>5</v>
      </c>
      <c r="Q176" s="36">
        <v>70</v>
      </c>
      <c r="R176" s="38">
        <v>41</v>
      </c>
      <c r="S176" s="39">
        <f t="shared" si="8"/>
        <v>14350</v>
      </c>
      <c r="T176" s="44">
        <f t="shared" si="11"/>
        <v>14350</v>
      </c>
      <c r="U176" s="45"/>
      <c r="V176" s="8"/>
    </row>
    <row r="177" spans="1:22" s="40" customFormat="1" ht="27.95" customHeight="1">
      <c r="A177" s="84">
        <v>58</v>
      </c>
      <c r="B177" s="109">
        <v>635</v>
      </c>
      <c r="C177" s="29">
        <v>154642</v>
      </c>
      <c r="D177" s="29" t="s">
        <v>66</v>
      </c>
      <c r="E177" s="102" t="s">
        <v>180</v>
      </c>
      <c r="F177" s="53">
        <v>6</v>
      </c>
      <c r="G177" s="31" t="e">
        <f>H177-J177</f>
        <v>#VALUE!</v>
      </c>
      <c r="H177" s="54">
        <v>33</v>
      </c>
      <c r="I177" s="33">
        <v>1</v>
      </c>
      <c r="J177" s="34" t="s">
        <v>111</v>
      </c>
      <c r="K177" s="35" t="s">
        <v>124</v>
      </c>
      <c r="L177" s="36">
        <v>0</v>
      </c>
      <c r="M177" s="36">
        <v>0</v>
      </c>
      <c r="N177" s="36">
        <v>0</v>
      </c>
      <c r="O177" s="36">
        <v>18</v>
      </c>
      <c r="P177" s="37">
        <f t="shared" si="9"/>
        <v>18</v>
      </c>
      <c r="Q177" s="36">
        <v>70</v>
      </c>
      <c r="R177" s="38">
        <v>10</v>
      </c>
      <c r="S177" s="39">
        <f t="shared" si="8"/>
        <v>12600</v>
      </c>
      <c r="T177" s="82">
        <f>SUM(S177:S181)</f>
        <v>31500</v>
      </c>
      <c r="U177" s="83"/>
      <c r="V177" s="8"/>
    </row>
    <row r="178" spans="1:22" s="40" customFormat="1" ht="27.95" customHeight="1">
      <c r="A178" s="85"/>
      <c r="B178" s="111"/>
      <c r="C178" s="29"/>
      <c r="D178" s="29"/>
      <c r="E178" s="107"/>
      <c r="F178" s="53"/>
      <c r="G178" s="31"/>
      <c r="H178" s="54"/>
      <c r="I178" s="33">
        <v>1</v>
      </c>
      <c r="J178" s="34" t="s">
        <v>111</v>
      </c>
      <c r="K178" s="35" t="s">
        <v>181</v>
      </c>
      <c r="L178" s="36">
        <v>0</v>
      </c>
      <c r="M178" s="36">
        <v>0</v>
      </c>
      <c r="N178" s="36">
        <v>0</v>
      </c>
      <c r="O178" s="36">
        <v>18</v>
      </c>
      <c r="P178" s="37">
        <f t="shared" si="9"/>
        <v>18</v>
      </c>
      <c r="Q178" s="36">
        <v>70</v>
      </c>
      <c r="R178" s="38">
        <v>4</v>
      </c>
      <c r="S178" s="39">
        <f t="shared" si="8"/>
        <v>5040</v>
      </c>
      <c r="T178" s="82"/>
      <c r="U178" s="83"/>
      <c r="V178" s="8"/>
    </row>
    <row r="179" spans="1:22" s="40" customFormat="1" ht="27.95" customHeight="1">
      <c r="A179" s="85"/>
      <c r="B179" s="111"/>
      <c r="C179" s="29"/>
      <c r="D179" s="29"/>
      <c r="E179" s="107"/>
      <c r="F179" s="53"/>
      <c r="G179" s="31"/>
      <c r="H179" s="54"/>
      <c r="I179" s="33">
        <v>2</v>
      </c>
      <c r="J179" s="34" t="s">
        <v>182</v>
      </c>
      <c r="K179" s="35" t="s">
        <v>183</v>
      </c>
      <c r="L179" s="36">
        <v>0</v>
      </c>
      <c r="M179" s="36">
        <v>0</v>
      </c>
      <c r="N179" s="36">
        <v>0</v>
      </c>
      <c r="O179" s="36">
        <v>18</v>
      </c>
      <c r="P179" s="37">
        <f t="shared" si="9"/>
        <v>18</v>
      </c>
      <c r="Q179" s="36">
        <v>70</v>
      </c>
      <c r="R179" s="38">
        <v>2</v>
      </c>
      <c r="S179" s="39">
        <f t="shared" si="8"/>
        <v>2520</v>
      </c>
      <c r="T179" s="82"/>
      <c r="U179" s="83"/>
      <c r="V179" s="8"/>
    </row>
    <row r="180" spans="1:22" s="40" customFormat="1" ht="27.95" customHeight="1">
      <c r="A180" s="85"/>
      <c r="B180" s="111"/>
      <c r="C180" s="29"/>
      <c r="D180" s="29"/>
      <c r="E180" s="107"/>
      <c r="F180" s="53"/>
      <c r="G180" s="31"/>
      <c r="H180" s="54"/>
      <c r="I180" s="33">
        <v>2</v>
      </c>
      <c r="J180" s="34" t="s">
        <v>135</v>
      </c>
      <c r="K180" s="35" t="s">
        <v>184</v>
      </c>
      <c r="L180" s="36">
        <v>0</v>
      </c>
      <c r="M180" s="36">
        <v>0</v>
      </c>
      <c r="N180" s="36">
        <v>0</v>
      </c>
      <c r="O180" s="36">
        <v>18</v>
      </c>
      <c r="P180" s="37">
        <f t="shared" si="9"/>
        <v>18</v>
      </c>
      <c r="Q180" s="36">
        <v>70</v>
      </c>
      <c r="R180" s="38">
        <v>4</v>
      </c>
      <c r="S180" s="39">
        <f t="shared" si="8"/>
        <v>5040</v>
      </c>
      <c r="T180" s="82"/>
      <c r="U180" s="83"/>
      <c r="V180" s="8"/>
    </row>
    <row r="181" spans="1:22" s="40" customFormat="1" ht="27.95" customHeight="1">
      <c r="A181" s="86"/>
      <c r="B181" s="110"/>
      <c r="C181" s="29"/>
      <c r="D181" s="29"/>
      <c r="E181" s="103"/>
      <c r="F181" s="53"/>
      <c r="G181" s="31"/>
      <c r="H181" s="54"/>
      <c r="I181" s="33">
        <v>2</v>
      </c>
      <c r="J181" s="34" t="s">
        <v>185</v>
      </c>
      <c r="K181" s="35" t="s">
        <v>186</v>
      </c>
      <c r="L181" s="36">
        <v>0</v>
      </c>
      <c r="M181" s="36">
        <v>0</v>
      </c>
      <c r="N181" s="36">
        <v>0</v>
      </c>
      <c r="O181" s="36">
        <v>18</v>
      </c>
      <c r="P181" s="37">
        <f t="shared" si="9"/>
        <v>18</v>
      </c>
      <c r="Q181" s="36">
        <v>70</v>
      </c>
      <c r="R181" s="38">
        <v>5</v>
      </c>
      <c r="S181" s="39">
        <f t="shared" si="8"/>
        <v>6300</v>
      </c>
      <c r="T181" s="82"/>
      <c r="U181" s="83"/>
      <c r="V181" s="8"/>
    </row>
    <row r="182" spans="1:22" s="40" customFormat="1" ht="30" customHeight="1">
      <c r="A182" s="84">
        <v>59</v>
      </c>
      <c r="B182" s="109">
        <v>636</v>
      </c>
      <c r="C182" s="29">
        <v>154640</v>
      </c>
      <c r="D182" s="29" t="s">
        <v>66</v>
      </c>
      <c r="E182" s="102" t="s">
        <v>187</v>
      </c>
      <c r="F182" s="53">
        <v>6</v>
      </c>
      <c r="G182" s="31" t="e">
        <f>H182-J182</f>
        <v>#VALUE!</v>
      </c>
      <c r="H182" s="54">
        <v>41</v>
      </c>
      <c r="I182" s="33">
        <v>1</v>
      </c>
      <c r="J182" s="34" t="s">
        <v>111</v>
      </c>
      <c r="K182" s="35" t="s">
        <v>112</v>
      </c>
      <c r="L182" s="36">
        <v>3</v>
      </c>
      <c r="M182" s="36">
        <v>2</v>
      </c>
      <c r="N182" s="36">
        <v>0</v>
      </c>
      <c r="O182" s="36">
        <v>7</v>
      </c>
      <c r="P182" s="37">
        <f t="shared" si="9"/>
        <v>12</v>
      </c>
      <c r="Q182" s="36">
        <v>70</v>
      </c>
      <c r="R182" s="38">
        <v>10</v>
      </c>
      <c r="S182" s="39">
        <f t="shared" si="8"/>
        <v>8400</v>
      </c>
      <c r="T182" s="82">
        <f>SUM(S182:S183)</f>
        <v>14910</v>
      </c>
      <c r="U182" s="83"/>
      <c r="V182" s="8"/>
    </row>
    <row r="183" spans="1:22" s="40" customFormat="1" ht="30" customHeight="1">
      <c r="A183" s="86"/>
      <c r="B183" s="110"/>
      <c r="C183" s="29"/>
      <c r="D183" s="29"/>
      <c r="E183" s="103"/>
      <c r="F183" s="53"/>
      <c r="G183" s="31"/>
      <c r="H183" s="54"/>
      <c r="I183" s="33">
        <v>3</v>
      </c>
      <c r="J183" s="34" t="s">
        <v>28</v>
      </c>
      <c r="K183" s="35" t="s">
        <v>29</v>
      </c>
      <c r="L183" s="36">
        <v>3</v>
      </c>
      <c r="M183" s="36"/>
      <c r="N183" s="36"/>
      <c r="O183" s="36"/>
      <c r="P183" s="37">
        <f t="shared" si="9"/>
        <v>3</v>
      </c>
      <c r="Q183" s="36">
        <v>70</v>
      </c>
      <c r="R183" s="38">
        <v>31</v>
      </c>
      <c r="S183" s="39">
        <f t="shared" si="8"/>
        <v>6510</v>
      </c>
      <c r="T183" s="82"/>
      <c r="U183" s="83"/>
      <c r="V183" s="8"/>
    </row>
    <row r="184" spans="1:22" s="40" customFormat="1" ht="30" customHeight="1">
      <c r="A184" s="84">
        <v>60</v>
      </c>
      <c r="B184" s="109">
        <v>638</v>
      </c>
      <c r="C184" s="29">
        <v>154638</v>
      </c>
      <c r="D184" s="29" t="s">
        <v>66</v>
      </c>
      <c r="E184" s="102" t="s">
        <v>188</v>
      </c>
      <c r="F184" s="53">
        <v>6</v>
      </c>
      <c r="G184" s="31" t="e">
        <f>H184-J184</f>
        <v>#VALUE!</v>
      </c>
      <c r="H184" s="54">
        <v>22</v>
      </c>
      <c r="I184" s="33">
        <v>1</v>
      </c>
      <c r="J184" s="34" t="s">
        <v>111</v>
      </c>
      <c r="K184" s="35" t="s">
        <v>134</v>
      </c>
      <c r="L184" s="36">
        <v>0</v>
      </c>
      <c r="M184" s="36">
        <v>0</v>
      </c>
      <c r="N184" s="36">
        <v>0</v>
      </c>
      <c r="O184" s="36">
        <v>2</v>
      </c>
      <c r="P184" s="37">
        <f t="shared" si="9"/>
        <v>2</v>
      </c>
      <c r="Q184" s="36">
        <v>70</v>
      </c>
      <c r="R184" s="38">
        <v>10</v>
      </c>
      <c r="S184" s="39">
        <f t="shared" si="8"/>
        <v>1400</v>
      </c>
      <c r="T184" s="82">
        <f>SUM(S184:S187)</f>
        <v>9870</v>
      </c>
      <c r="U184" s="83"/>
      <c r="V184" s="8"/>
    </row>
    <row r="185" spans="1:22" s="40" customFormat="1" ht="30" customHeight="1">
      <c r="A185" s="85"/>
      <c r="B185" s="111"/>
      <c r="C185" s="29"/>
      <c r="D185" s="29"/>
      <c r="E185" s="107"/>
      <c r="F185" s="53"/>
      <c r="G185" s="31"/>
      <c r="H185" s="54"/>
      <c r="I185" s="41">
        <v>3</v>
      </c>
      <c r="J185" s="35" t="s">
        <v>39</v>
      </c>
      <c r="K185" s="35" t="s">
        <v>29</v>
      </c>
      <c r="L185" s="36">
        <v>1</v>
      </c>
      <c r="M185" s="36"/>
      <c r="N185" s="36"/>
      <c r="O185" s="36"/>
      <c r="P185" s="37">
        <f t="shared" si="9"/>
        <v>1</v>
      </c>
      <c r="Q185" s="36">
        <v>70</v>
      </c>
      <c r="R185" s="38">
        <v>40</v>
      </c>
      <c r="S185" s="39">
        <f t="shared" si="8"/>
        <v>2800</v>
      </c>
      <c r="T185" s="82"/>
      <c r="U185" s="83"/>
      <c r="V185" s="8"/>
    </row>
    <row r="186" spans="1:22" s="40" customFormat="1" ht="30" customHeight="1">
      <c r="A186" s="85"/>
      <c r="B186" s="111"/>
      <c r="C186" s="29"/>
      <c r="D186" s="29"/>
      <c r="E186" s="107"/>
      <c r="F186" s="53"/>
      <c r="G186" s="31"/>
      <c r="H186" s="54"/>
      <c r="I186" s="41">
        <v>3</v>
      </c>
      <c r="J186" s="35" t="s">
        <v>39</v>
      </c>
      <c r="K186" s="35" t="s">
        <v>29</v>
      </c>
      <c r="L186" s="36">
        <v>2</v>
      </c>
      <c r="M186" s="36"/>
      <c r="N186" s="36"/>
      <c r="O186" s="36"/>
      <c r="P186" s="37">
        <f t="shared" si="9"/>
        <v>2</v>
      </c>
      <c r="Q186" s="36">
        <v>70</v>
      </c>
      <c r="R186" s="38">
        <v>20</v>
      </c>
      <c r="S186" s="39">
        <f t="shared" si="8"/>
        <v>2800</v>
      </c>
      <c r="T186" s="82"/>
      <c r="U186" s="83"/>
      <c r="V186" s="8"/>
    </row>
    <row r="187" spans="1:22" s="40" customFormat="1" ht="30" customHeight="1">
      <c r="A187" s="86"/>
      <c r="B187" s="110"/>
      <c r="C187" s="29"/>
      <c r="D187" s="29"/>
      <c r="E187" s="103"/>
      <c r="F187" s="53"/>
      <c r="G187" s="31"/>
      <c r="H187" s="54"/>
      <c r="I187" s="41">
        <v>3</v>
      </c>
      <c r="J187" s="35" t="s">
        <v>105</v>
      </c>
      <c r="K187" s="35" t="s">
        <v>29</v>
      </c>
      <c r="L187" s="36">
        <v>1</v>
      </c>
      <c r="M187" s="36"/>
      <c r="N187" s="36"/>
      <c r="O187" s="36"/>
      <c r="P187" s="37">
        <f t="shared" si="9"/>
        <v>1</v>
      </c>
      <c r="Q187" s="36">
        <v>70</v>
      </c>
      <c r="R187" s="38">
        <v>41</v>
      </c>
      <c r="S187" s="39">
        <f t="shared" si="8"/>
        <v>2870</v>
      </c>
      <c r="T187" s="82"/>
      <c r="U187" s="83"/>
      <c r="V187" s="8"/>
    </row>
    <row r="188" spans="1:22" s="40" customFormat="1" ht="30" customHeight="1">
      <c r="A188" s="84">
        <v>61</v>
      </c>
      <c r="B188" s="109">
        <v>639</v>
      </c>
      <c r="C188" s="29">
        <v>154637</v>
      </c>
      <c r="D188" s="29" t="s">
        <v>66</v>
      </c>
      <c r="E188" s="102" t="s">
        <v>189</v>
      </c>
      <c r="F188" s="53">
        <v>6</v>
      </c>
      <c r="G188" s="31" t="e">
        <f>H188-J188</f>
        <v>#VALUE!</v>
      </c>
      <c r="H188" s="54">
        <v>85</v>
      </c>
      <c r="I188" s="41">
        <v>3</v>
      </c>
      <c r="J188" s="35" t="s">
        <v>39</v>
      </c>
      <c r="K188" s="35" t="s">
        <v>29</v>
      </c>
      <c r="L188" s="38">
        <v>2</v>
      </c>
      <c r="M188" s="36"/>
      <c r="N188" s="36"/>
      <c r="O188" s="36"/>
      <c r="P188" s="37">
        <f t="shared" si="9"/>
        <v>2</v>
      </c>
      <c r="Q188" s="36">
        <v>70</v>
      </c>
      <c r="R188" s="38">
        <v>41</v>
      </c>
      <c r="S188" s="39">
        <f t="shared" si="8"/>
        <v>5740</v>
      </c>
      <c r="T188" s="104">
        <f>SUM(S188:S189)</f>
        <v>8610</v>
      </c>
      <c r="U188" s="96"/>
      <c r="V188" s="8"/>
    </row>
    <row r="189" spans="1:22" s="40" customFormat="1" ht="30" customHeight="1">
      <c r="A189" s="86"/>
      <c r="B189" s="110"/>
      <c r="C189" s="29"/>
      <c r="D189" s="29"/>
      <c r="E189" s="103"/>
      <c r="F189" s="53"/>
      <c r="G189" s="31"/>
      <c r="H189" s="54"/>
      <c r="I189" s="41">
        <v>3</v>
      </c>
      <c r="J189" s="35" t="s">
        <v>105</v>
      </c>
      <c r="K189" s="35" t="s">
        <v>29</v>
      </c>
      <c r="L189" s="38">
        <v>1</v>
      </c>
      <c r="M189" s="36"/>
      <c r="N189" s="36"/>
      <c r="O189" s="36"/>
      <c r="P189" s="37">
        <f t="shared" si="9"/>
        <v>1</v>
      </c>
      <c r="Q189" s="36">
        <v>70</v>
      </c>
      <c r="R189" s="38">
        <v>41</v>
      </c>
      <c r="S189" s="39">
        <f t="shared" si="8"/>
        <v>2870</v>
      </c>
      <c r="T189" s="105"/>
      <c r="U189" s="98"/>
      <c r="V189" s="8"/>
    </row>
    <row r="190" spans="1:22" s="40" customFormat="1" ht="30" customHeight="1">
      <c r="A190" s="84">
        <v>62</v>
      </c>
      <c r="B190" s="109">
        <v>641</v>
      </c>
      <c r="C190" s="29">
        <v>154643</v>
      </c>
      <c r="D190" s="29" t="s">
        <v>70</v>
      </c>
      <c r="E190" s="102" t="s">
        <v>190</v>
      </c>
      <c r="F190" s="53">
        <v>11</v>
      </c>
      <c r="G190" s="31" t="e">
        <f>H190-J190</f>
        <v>#VALUE!</v>
      </c>
      <c r="H190" s="54">
        <v>167</v>
      </c>
      <c r="I190" s="33">
        <v>1</v>
      </c>
      <c r="J190" s="34" t="s">
        <v>111</v>
      </c>
      <c r="K190" s="35" t="s">
        <v>29</v>
      </c>
      <c r="L190" s="36">
        <v>20</v>
      </c>
      <c r="M190" s="36">
        <v>4</v>
      </c>
      <c r="N190" s="36"/>
      <c r="O190" s="36"/>
      <c r="P190" s="37">
        <f t="shared" si="9"/>
        <v>24</v>
      </c>
      <c r="Q190" s="36">
        <v>70</v>
      </c>
      <c r="R190" s="38">
        <v>41</v>
      </c>
      <c r="S190" s="39">
        <f t="shared" si="8"/>
        <v>68880</v>
      </c>
      <c r="T190" s="82">
        <f>SUM(S190:S192)</f>
        <v>88970</v>
      </c>
      <c r="U190" s="83"/>
      <c r="V190" s="8"/>
    </row>
    <row r="191" spans="1:22" s="40" customFormat="1" ht="30" customHeight="1">
      <c r="A191" s="85"/>
      <c r="B191" s="111"/>
      <c r="C191" s="29"/>
      <c r="D191" s="29"/>
      <c r="E191" s="107"/>
      <c r="F191" s="53"/>
      <c r="G191" s="31"/>
      <c r="H191" s="54"/>
      <c r="I191" s="41">
        <v>3</v>
      </c>
      <c r="J191" s="35" t="s">
        <v>39</v>
      </c>
      <c r="K191" s="35" t="s">
        <v>29</v>
      </c>
      <c r="L191" s="38">
        <v>5</v>
      </c>
      <c r="M191" s="36"/>
      <c r="N191" s="36"/>
      <c r="O191" s="36"/>
      <c r="P191" s="37">
        <f t="shared" si="9"/>
        <v>5</v>
      </c>
      <c r="Q191" s="36">
        <v>70</v>
      </c>
      <c r="R191" s="38">
        <v>41</v>
      </c>
      <c r="S191" s="39">
        <f t="shared" si="8"/>
        <v>14350</v>
      </c>
      <c r="T191" s="82"/>
      <c r="U191" s="83"/>
      <c r="V191" s="8"/>
    </row>
    <row r="192" spans="1:22" s="40" customFormat="1" ht="30" customHeight="1">
      <c r="A192" s="86"/>
      <c r="B192" s="110"/>
      <c r="C192" s="29"/>
      <c r="D192" s="29"/>
      <c r="E192" s="103"/>
      <c r="F192" s="53"/>
      <c r="G192" s="31"/>
      <c r="H192" s="54"/>
      <c r="I192" s="41">
        <v>3</v>
      </c>
      <c r="J192" s="35" t="s">
        <v>105</v>
      </c>
      <c r="K192" s="35" t="s">
        <v>29</v>
      </c>
      <c r="L192" s="38">
        <v>2</v>
      </c>
      <c r="M192" s="36"/>
      <c r="N192" s="36"/>
      <c r="O192" s="36"/>
      <c r="P192" s="37">
        <f t="shared" si="9"/>
        <v>2</v>
      </c>
      <c r="Q192" s="36">
        <v>70</v>
      </c>
      <c r="R192" s="38">
        <v>41</v>
      </c>
      <c r="S192" s="39">
        <f t="shared" si="8"/>
        <v>5740</v>
      </c>
      <c r="T192" s="82"/>
      <c r="U192" s="83"/>
      <c r="V192" s="8"/>
    </row>
    <row r="193" spans="1:22" s="40" customFormat="1" ht="30" customHeight="1">
      <c r="A193" s="42">
        <v>63</v>
      </c>
      <c r="B193" s="57">
        <v>642</v>
      </c>
      <c r="C193" s="29">
        <v>154644</v>
      </c>
      <c r="D193" s="29" t="s">
        <v>70</v>
      </c>
      <c r="E193" s="53" t="s">
        <v>191</v>
      </c>
      <c r="F193" s="53">
        <v>6</v>
      </c>
      <c r="G193" s="31" t="e">
        <f>H193-J193</f>
        <v>#VALUE!</v>
      </c>
      <c r="H193" s="54">
        <v>96</v>
      </c>
      <c r="I193" s="33">
        <v>3</v>
      </c>
      <c r="J193" s="56" t="s">
        <v>167</v>
      </c>
      <c r="K193" s="35" t="s">
        <v>29</v>
      </c>
      <c r="L193" s="36"/>
      <c r="M193" s="36"/>
      <c r="N193" s="36"/>
      <c r="O193" s="36"/>
      <c r="P193" s="37">
        <f t="shared" si="9"/>
        <v>0</v>
      </c>
      <c r="Q193" s="36">
        <v>70</v>
      </c>
      <c r="R193" s="36"/>
      <c r="S193" s="39">
        <f t="shared" si="8"/>
        <v>0</v>
      </c>
      <c r="T193" s="44">
        <f>S193</f>
        <v>0</v>
      </c>
      <c r="U193" s="45"/>
      <c r="V193" s="8"/>
    </row>
    <row r="194" spans="1:22" s="40" customFormat="1" ht="32.1" customHeight="1">
      <c r="A194" s="84">
        <v>64</v>
      </c>
      <c r="B194" s="109">
        <v>645</v>
      </c>
      <c r="C194" s="29">
        <v>154648</v>
      </c>
      <c r="D194" s="29" t="s">
        <v>70</v>
      </c>
      <c r="E194" s="102" t="s">
        <v>192</v>
      </c>
      <c r="F194" s="53">
        <v>8</v>
      </c>
      <c r="G194" s="31" t="e">
        <f>H194-J194</f>
        <v>#VALUE!</v>
      </c>
      <c r="H194" s="54">
        <v>155</v>
      </c>
      <c r="I194" s="33">
        <v>1</v>
      </c>
      <c r="J194" s="34" t="s">
        <v>111</v>
      </c>
      <c r="K194" s="35" t="s">
        <v>193</v>
      </c>
      <c r="L194" s="36">
        <v>3</v>
      </c>
      <c r="M194" s="36"/>
      <c r="N194" s="36"/>
      <c r="O194" s="36">
        <v>3</v>
      </c>
      <c r="P194" s="37">
        <f t="shared" si="9"/>
        <v>6</v>
      </c>
      <c r="Q194" s="36">
        <v>70</v>
      </c>
      <c r="R194" s="38">
        <v>8</v>
      </c>
      <c r="S194" s="39">
        <f t="shared" si="8"/>
        <v>3360</v>
      </c>
      <c r="T194" s="82">
        <f>SUM(S194:S197)</f>
        <v>33250</v>
      </c>
      <c r="U194" s="83"/>
      <c r="V194" s="8"/>
    </row>
    <row r="195" spans="1:22" s="40" customFormat="1" ht="32.1" customHeight="1">
      <c r="A195" s="85"/>
      <c r="B195" s="111"/>
      <c r="C195" s="29"/>
      <c r="D195" s="29"/>
      <c r="E195" s="107"/>
      <c r="F195" s="53"/>
      <c r="G195" s="31"/>
      <c r="H195" s="54"/>
      <c r="I195" s="41">
        <v>3</v>
      </c>
      <c r="J195" s="35" t="s">
        <v>39</v>
      </c>
      <c r="K195" s="35" t="s">
        <v>29</v>
      </c>
      <c r="L195" s="36">
        <v>3</v>
      </c>
      <c r="M195" s="36"/>
      <c r="N195" s="36"/>
      <c r="O195" s="36"/>
      <c r="P195" s="37">
        <f t="shared" si="9"/>
        <v>3</v>
      </c>
      <c r="Q195" s="36">
        <v>70</v>
      </c>
      <c r="R195" s="38">
        <v>33</v>
      </c>
      <c r="S195" s="39">
        <f t="shared" si="8"/>
        <v>6930</v>
      </c>
      <c r="T195" s="82"/>
      <c r="U195" s="83"/>
      <c r="V195" s="8"/>
    </row>
    <row r="196" spans="1:22" s="40" customFormat="1" ht="32.1" customHeight="1">
      <c r="A196" s="85"/>
      <c r="B196" s="111"/>
      <c r="C196" s="29"/>
      <c r="D196" s="29"/>
      <c r="E196" s="107"/>
      <c r="F196" s="53"/>
      <c r="G196" s="31"/>
      <c r="H196" s="54"/>
      <c r="I196" s="41">
        <v>3</v>
      </c>
      <c r="J196" s="35" t="s">
        <v>39</v>
      </c>
      <c r="K196" s="35" t="s">
        <v>29</v>
      </c>
      <c r="L196" s="38">
        <v>5</v>
      </c>
      <c r="M196" s="36"/>
      <c r="N196" s="36"/>
      <c r="O196" s="36"/>
      <c r="P196" s="37">
        <f t="shared" si="9"/>
        <v>5</v>
      </c>
      <c r="Q196" s="36">
        <v>70</v>
      </c>
      <c r="R196" s="38">
        <v>41</v>
      </c>
      <c r="S196" s="39">
        <f t="shared" si="8"/>
        <v>14350</v>
      </c>
      <c r="T196" s="82"/>
      <c r="U196" s="83"/>
      <c r="V196" s="8"/>
    </row>
    <row r="197" spans="1:22" s="40" customFormat="1" ht="32.1" customHeight="1">
      <c r="A197" s="86"/>
      <c r="B197" s="110"/>
      <c r="C197" s="29"/>
      <c r="D197" s="29"/>
      <c r="E197" s="103"/>
      <c r="F197" s="53"/>
      <c r="G197" s="31"/>
      <c r="H197" s="54"/>
      <c r="I197" s="41">
        <v>3</v>
      </c>
      <c r="J197" s="35" t="s">
        <v>105</v>
      </c>
      <c r="K197" s="35" t="s">
        <v>29</v>
      </c>
      <c r="L197" s="38">
        <v>3</v>
      </c>
      <c r="M197" s="36"/>
      <c r="N197" s="36"/>
      <c r="O197" s="36"/>
      <c r="P197" s="37">
        <f t="shared" si="9"/>
        <v>3</v>
      </c>
      <c r="Q197" s="36">
        <v>70</v>
      </c>
      <c r="R197" s="38">
        <v>41</v>
      </c>
      <c r="S197" s="39">
        <f t="shared" si="8"/>
        <v>8610</v>
      </c>
      <c r="T197" s="82"/>
      <c r="U197" s="83"/>
      <c r="V197" s="8"/>
    </row>
    <row r="198" spans="1:22" s="40" customFormat="1" ht="32.1" customHeight="1">
      <c r="A198" s="84">
        <v>65</v>
      </c>
      <c r="B198" s="109">
        <v>647</v>
      </c>
      <c r="C198" s="29">
        <v>154649</v>
      </c>
      <c r="D198" s="29" t="s">
        <v>73</v>
      </c>
      <c r="E198" s="102" t="s">
        <v>194</v>
      </c>
      <c r="F198" s="53">
        <v>14</v>
      </c>
      <c r="G198" s="31" t="e">
        <f>H198-J198</f>
        <v>#VALUE!</v>
      </c>
      <c r="H198" s="54">
        <v>235</v>
      </c>
      <c r="I198" s="46">
        <v>1</v>
      </c>
      <c r="J198" s="47" t="s">
        <v>23</v>
      </c>
      <c r="K198" s="48" t="s">
        <v>124</v>
      </c>
      <c r="L198" s="49">
        <v>0</v>
      </c>
      <c r="M198" s="49">
        <v>4</v>
      </c>
      <c r="N198" s="49">
        <v>1</v>
      </c>
      <c r="O198" s="49">
        <v>0</v>
      </c>
      <c r="P198" s="50">
        <f t="shared" si="9"/>
        <v>5</v>
      </c>
      <c r="Q198" s="49">
        <v>70</v>
      </c>
      <c r="R198" s="51">
        <v>10</v>
      </c>
      <c r="S198" s="52">
        <f t="shared" si="8"/>
        <v>3500</v>
      </c>
      <c r="T198" s="100">
        <f>SUM(S198:S200)</f>
        <v>83860</v>
      </c>
      <c r="U198" s="83"/>
      <c r="V198" s="8"/>
    </row>
    <row r="199" spans="1:22" s="40" customFormat="1" ht="32.1" customHeight="1">
      <c r="A199" s="85"/>
      <c r="B199" s="111"/>
      <c r="C199" s="29"/>
      <c r="D199" s="29"/>
      <c r="E199" s="107"/>
      <c r="F199" s="53"/>
      <c r="G199" s="31"/>
      <c r="H199" s="54"/>
      <c r="I199" s="58">
        <v>3</v>
      </c>
      <c r="J199" s="48" t="s">
        <v>39</v>
      </c>
      <c r="K199" s="48" t="s">
        <v>29</v>
      </c>
      <c r="L199" s="51">
        <v>25</v>
      </c>
      <c r="M199" s="49"/>
      <c r="N199" s="49"/>
      <c r="O199" s="49"/>
      <c r="P199" s="50">
        <f t="shared" si="9"/>
        <v>25</v>
      </c>
      <c r="Q199" s="49">
        <v>70</v>
      </c>
      <c r="R199" s="51">
        <v>41</v>
      </c>
      <c r="S199" s="52">
        <f t="shared" si="8"/>
        <v>71750</v>
      </c>
      <c r="T199" s="100"/>
      <c r="U199" s="83"/>
      <c r="V199" s="8"/>
    </row>
    <row r="200" spans="1:22" s="40" customFormat="1" ht="32.1" customHeight="1">
      <c r="A200" s="86"/>
      <c r="B200" s="110"/>
      <c r="C200" s="29"/>
      <c r="D200" s="29"/>
      <c r="E200" s="103"/>
      <c r="F200" s="53"/>
      <c r="G200" s="31"/>
      <c r="H200" s="54"/>
      <c r="I200" s="58">
        <v>3</v>
      </c>
      <c r="J200" s="48" t="s">
        <v>105</v>
      </c>
      <c r="K200" s="48" t="s">
        <v>29</v>
      </c>
      <c r="L200" s="51">
        <v>3</v>
      </c>
      <c r="M200" s="49"/>
      <c r="N200" s="49"/>
      <c r="O200" s="49"/>
      <c r="P200" s="50">
        <f t="shared" si="9"/>
        <v>3</v>
      </c>
      <c r="Q200" s="49">
        <v>70</v>
      </c>
      <c r="R200" s="51">
        <v>41</v>
      </c>
      <c r="S200" s="52">
        <f t="shared" si="8"/>
        <v>8610</v>
      </c>
      <c r="T200" s="100"/>
      <c r="U200" s="83"/>
      <c r="V200" s="8"/>
    </row>
    <row r="201" spans="1:22" s="40" customFormat="1" ht="32.1" customHeight="1">
      <c r="A201" s="84">
        <v>66</v>
      </c>
      <c r="B201" s="109">
        <v>648</v>
      </c>
      <c r="C201" s="29">
        <v>154651</v>
      </c>
      <c r="D201" s="29" t="s">
        <v>73</v>
      </c>
      <c r="E201" s="102" t="s">
        <v>195</v>
      </c>
      <c r="F201" s="53">
        <v>6</v>
      </c>
      <c r="G201" s="31" t="e">
        <f>H201-J201</f>
        <v>#VALUE!</v>
      </c>
      <c r="H201" s="54">
        <v>53</v>
      </c>
      <c r="I201" s="33">
        <v>1</v>
      </c>
      <c r="J201" s="34" t="s">
        <v>196</v>
      </c>
      <c r="K201" s="35" t="s">
        <v>119</v>
      </c>
      <c r="L201" s="36">
        <v>5</v>
      </c>
      <c r="M201" s="36"/>
      <c r="N201" s="36"/>
      <c r="O201" s="36"/>
      <c r="P201" s="37">
        <f t="shared" si="9"/>
        <v>5</v>
      </c>
      <c r="Q201" s="36">
        <v>70</v>
      </c>
      <c r="R201" s="38">
        <v>10</v>
      </c>
      <c r="S201" s="39">
        <f t="shared" si="8"/>
        <v>3500</v>
      </c>
      <c r="T201" s="82">
        <f>SUM(S201:S207)</f>
        <v>15890</v>
      </c>
      <c r="U201" s="83"/>
      <c r="V201" s="8"/>
    </row>
    <row r="202" spans="1:22" s="40" customFormat="1" ht="32.1" customHeight="1">
      <c r="A202" s="112"/>
      <c r="B202" s="111"/>
      <c r="C202" s="29"/>
      <c r="D202" s="29"/>
      <c r="E202" s="107"/>
      <c r="F202" s="53"/>
      <c r="G202" s="31"/>
      <c r="H202" s="54"/>
      <c r="I202" s="41">
        <v>2</v>
      </c>
      <c r="J202" s="35" t="s">
        <v>197</v>
      </c>
      <c r="K202" s="35" t="s">
        <v>198</v>
      </c>
      <c r="L202" s="38">
        <v>5</v>
      </c>
      <c r="M202" s="36"/>
      <c r="N202" s="36"/>
      <c r="O202" s="36"/>
      <c r="P202" s="37">
        <f t="shared" si="9"/>
        <v>5</v>
      </c>
      <c r="Q202" s="36">
        <v>70</v>
      </c>
      <c r="R202" s="38">
        <v>3</v>
      </c>
      <c r="S202" s="39">
        <f t="shared" si="8"/>
        <v>1050</v>
      </c>
      <c r="T202" s="82"/>
      <c r="U202" s="83"/>
      <c r="V202" s="8"/>
    </row>
    <row r="203" spans="1:22" s="40" customFormat="1" ht="32.1" customHeight="1">
      <c r="A203" s="112"/>
      <c r="B203" s="111"/>
      <c r="C203" s="29"/>
      <c r="D203" s="29"/>
      <c r="E203" s="107"/>
      <c r="F203" s="53"/>
      <c r="G203" s="31"/>
      <c r="H203" s="54"/>
      <c r="I203" s="41">
        <v>2</v>
      </c>
      <c r="J203" s="35" t="s">
        <v>199</v>
      </c>
      <c r="K203" s="35" t="s">
        <v>65</v>
      </c>
      <c r="L203" s="38">
        <v>5</v>
      </c>
      <c r="M203" s="36"/>
      <c r="N203" s="36"/>
      <c r="O203" s="36"/>
      <c r="P203" s="37">
        <f t="shared" si="9"/>
        <v>5</v>
      </c>
      <c r="Q203" s="36">
        <v>70</v>
      </c>
      <c r="R203" s="38">
        <v>4</v>
      </c>
      <c r="S203" s="39">
        <f t="shared" si="8"/>
        <v>1400</v>
      </c>
      <c r="T203" s="82"/>
      <c r="U203" s="83"/>
      <c r="V203" s="8"/>
    </row>
    <row r="204" spans="1:22" s="40" customFormat="1" ht="32.1" customHeight="1">
      <c r="A204" s="112"/>
      <c r="B204" s="111"/>
      <c r="C204" s="29"/>
      <c r="D204" s="29"/>
      <c r="E204" s="107"/>
      <c r="F204" s="53"/>
      <c r="G204" s="31"/>
      <c r="H204" s="54"/>
      <c r="I204" s="41">
        <v>2</v>
      </c>
      <c r="J204" s="35" t="s">
        <v>200</v>
      </c>
      <c r="K204" s="35" t="s">
        <v>201</v>
      </c>
      <c r="L204" s="38">
        <v>5</v>
      </c>
      <c r="M204" s="36"/>
      <c r="N204" s="36"/>
      <c r="O204" s="36"/>
      <c r="P204" s="37">
        <f t="shared" si="9"/>
        <v>5</v>
      </c>
      <c r="Q204" s="36">
        <v>70</v>
      </c>
      <c r="R204" s="38">
        <v>2</v>
      </c>
      <c r="S204" s="39">
        <f t="shared" si="8"/>
        <v>700</v>
      </c>
      <c r="T204" s="82"/>
      <c r="U204" s="83"/>
      <c r="V204" s="8"/>
    </row>
    <row r="205" spans="1:22" s="40" customFormat="1" ht="32.1" customHeight="1">
      <c r="A205" s="112"/>
      <c r="B205" s="111"/>
      <c r="C205" s="29"/>
      <c r="D205" s="29"/>
      <c r="E205" s="107"/>
      <c r="F205" s="53"/>
      <c r="G205" s="31"/>
      <c r="H205" s="54"/>
      <c r="I205" s="41">
        <v>2</v>
      </c>
      <c r="J205" s="35" t="s">
        <v>202</v>
      </c>
      <c r="K205" s="35" t="s">
        <v>203</v>
      </c>
      <c r="L205" s="38">
        <v>1</v>
      </c>
      <c r="M205" s="36"/>
      <c r="N205" s="36"/>
      <c r="O205" s="36"/>
      <c r="P205" s="37">
        <f t="shared" si="9"/>
        <v>1</v>
      </c>
      <c r="Q205" s="36">
        <v>70</v>
      </c>
      <c r="R205" s="38">
        <v>10</v>
      </c>
      <c r="S205" s="39">
        <f t="shared" si="8"/>
        <v>700</v>
      </c>
      <c r="T205" s="82"/>
      <c r="U205" s="83"/>
      <c r="V205" s="8"/>
    </row>
    <row r="206" spans="1:22" s="40" customFormat="1" ht="32.1" customHeight="1">
      <c r="A206" s="112"/>
      <c r="B206" s="111"/>
      <c r="C206" s="29"/>
      <c r="D206" s="29"/>
      <c r="E206" s="107"/>
      <c r="F206" s="53"/>
      <c r="G206" s="31"/>
      <c r="H206" s="54"/>
      <c r="I206" s="41">
        <v>3</v>
      </c>
      <c r="J206" s="35" t="s">
        <v>39</v>
      </c>
      <c r="K206" s="35" t="s">
        <v>203</v>
      </c>
      <c r="L206" s="38">
        <v>4</v>
      </c>
      <c r="M206" s="36"/>
      <c r="N206" s="36"/>
      <c r="O206" s="36"/>
      <c r="P206" s="37">
        <f t="shared" si="9"/>
        <v>4</v>
      </c>
      <c r="Q206" s="36">
        <v>70</v>
      </c>
      <c r="R206" s="38">
        <v>10</v>
      </c>
      <c r="S206" s="39">
        <f t="shared" si="8"/>
        <v>2800</v>
      </c>
      <c r="T206" s="82"/>
      <c r="U206" s="83"/>
      <c r="V206" s="8"/>
    </row>
    <row r="207" spans="1:22" s="40" customFormat="1" ht="32.1" customHeight="1">
      <c r="A207" s="113"/>
      <c r="B207" s="110"/>
      <c r="C207" s="29"/>
      <c r="D207" s="29"/>
      <c r="E207" s="103"/>
      <c r="F207" s="53"/>
      <c r="G207" s="31"/>
      <c r="H207" s="54"/>
      <c r="I207" s="41">
        <v>3</v>
      </c>
      <c r="J207" s="35" t="s">
        <v>105</v>
      </c>
      <c r="K207" s="35" t="s">
        <v>29</v>
      </c>
      <c r="L207" s="38">
        <v>2</v>
      </c>
      <c r="M207" s="36"/>
      <c r="N207" s="36"/>
      <c r="O207" s="36"/>
      <c r="P207" s="37">
        <f t="shared" si="9"/>
        <v>2</v>
      </c>
      <c r="Q207" s="36">
        <v>70</v>
      </c>
      <c r="R207" s="38">
        <v>41</v>
      </c>
      <c r="S207" s="39">
        <f t="shared" si="8"/>
        <v>5740</v>
      </c>
      <c r="T207" s="82"/>
      <c r="U207" s="83"/>
      <c r="V207" s="8"/>
    </row>
    <row r="208" spans="1:22" s="40" customFormat="1" ht="32.1" customHeight="1">
      <c r="A208" s="84">
        <v>67</v>
      </c>
      <c r="B208" s="109">
        <v>649</v>
      </c>
      <c r="C208" s="29">
        <v>154652</v>
      </c>
      <c r="D208" s="29" t="s">
        <v>73</v>
      </c>
      <c r="E208" s="102" t="s">
        <v>204</v>
      </c>
      <c r="F208" s="53">
        <v>6</v>
      </c>
      <c r="G208" s="31" t="e">
        <f>H208-J208</f>
        <v>#VALUE!</v>
      </c>
      <c r="H208" s="54">
        <v>25</v>
      </c>
      <c r="I208" s="33">
        <v>2</v>
      </c>
      <c r="J208" s="34" t="s">
        <v>205</v>
      </c>
      <c r="K208" s="35" t="s">
        <v>206</v>
      </c>
      <c r="L208" s="36">
        <v>4</v>
      </c>
      <c r="M208" s="36">
        <v>1</v>
      </c>
      <c r="N208" s="36">
        <v>0</v>
      </c>
      <c r="O208" s="36">
        <v>16</v>
      </c>
      <c r="P208" s="37">
        <f t="shared" si="9"/>
        <v>21</v>
      </c>
      <c r="Q208" s="36">
        <v>70</v>
      </c>
      <c r="R208" s="38">
        <v>3</v>
      </c>
      <c r="S208" s="39">
        <f t="shared" si="8"/>
        <v>4410</v>
      </c>
      <c r="T208" s="82">
        <f>SUM(S208:S210)</f>
        <v>17920</v>
      </c>
      <c r="U208" s="83"/>
      <c r="V208" s="8"/>
    </row>
    <row r="209" spans="1:22" s="40" customFormat="1" ht="32.1" customHeight="1">
      <c r="A209" s="112"/>
      <c r="B209" s="111"/>
      <c r="C209" s="29"/>
      <c r="D209" s="29"/>
      <c r="E209" s="107"/>
      <c r="F209" s="53"/>
      <c r="G209" s="31"/>
      <c r="H209" s="54"/>
      <c r="I209" s="41">
        <v>3</v>
      </c>
      <c r="J209" s="35" t="s">
        <v>39</v>
      </c>
      <c r="K209" s="35" t="s">
        <v>29</v>
      </c>
      <c r="L209" s="36">
        <v>4</v>
      </c>
      <c r="M209" s="36"/>
      <c r="N209" s="36"/>
      <c r="O209" s="36"/>
      <c r="P209" s="37">
        <f t="shared" si="9"/>
        <v>4</v>
      </c>
      <c r="Q209" s="36">
        <v>70</v>
      </c>
      <c r="R209" s="38">
        <v>38</v>
      </c>
      <c r="S209" s="39">
        <f t="shared" si="8"/>
        <v>10640</v>
      </c>
      <c r="T209" s="82"/>
      <c r="U209" s="83"/>
      <c r="V209" s="8"/>
    </row>
    <row r="210" spans="1:22" s="40" customFormat="1" ht="32.1" customHeight="1">
      <c r="A210" s="113"/>
      <c r="B210" s="110"/>
      <c r="C210" s="29"/>
      <c r="D210" s="29"/>
      <c r="E210" s="103"/>
      <c r="F210" s="53"/>
      <c r="G210" s="31"/>
      <c r="H210" s="54"/>
      <c r="I210" s="41">
        <v>3</v>
      </c>
      <c r="J210" s="35" t="s">
        <v>39</v>
      </c>
      <c r="K210" s="35" t="s">
        <v>29</v>
      </c>
      <c r="L210" s="36">
        <v>1</v>
      </c>
      <c r="M210" s="36"/>
      <c r="N210" s="36"/>
      <c r="O210" s="36"/>
      <c r="P210" s="37">
        <f t="shared" si="9"/>
        <v>1</v>
      </c>
      <c r="Q210" s="36">
        <v>70</v>
      </c>
      <c r="R210" s="38">
        <v>41</v>
      </c>
      <c r="S210" s="39">
        <f t="shared" si="8"/>
        <v>2870</v>
      </c>
      <c r="T210" s="82"/>
      <c r="U210" s="83"/>
      <c r="V210" s="8"/>
    </row>
    <row r="211" spans="1:22" s="40" customFormat="1" ht="30" customHeight="1">
      <c r="A211" s="84">
        <v>68</v>
      </c>
      <c r="B211" s="109">
        <v>650</v>
      </c>
      <c r="C211" s="29">
        <v>154653</v>
      </c>
      <c r="D211" s="29" t="s">
        <v>73</v>
      </c>
      <c r="E211" s="102" t="s">
        <v>207</v>
      </c>
      <c r="F211" s="53">
        <v>6</v>
      </c>
      <c r="G211" s="31" t="e">
        <f>H211-J211</f>
        <v>#VALUE!</v>
      </c>
      <c r="H211" s="54">
        <v>29</v>
      </c>
      <c r="I211" s="33">
        <v>1</v>
      </c>
      <c r="J211" s="34" t="s">
        <v>23</v>
      </c>
      <c r="K211" s="35" t="s">
        <v>72</v>
      </c>
      <c r="L211" s="36">
        <v>2</v>
      </c>
      <c r="M211" s="36">
        <v>1</v>
      </c>
      <c r="N211" s="36">
        <v>0</v>
      </c>
      <c r="O211" s="36">
        <v>4</v>
      </c>
      <c r="P211" s="37">
        <f t="shared" si="9"/>
        <v>7</v>
      </c>
      <c r="Q211" s="36">
        <v>70</v>
      </c>
      <c r="R211" s="38">
        <v>10</v>
      </c>
      <c r="S211" s="39">
        <f t="shared" si="8"/>
        <v>4900</v>
      </c>
      <c r="T211" s="82">
        <f>SUM(S211:S215)</f>
        <v>27720</v>
      </c>
      <c r="U211" s="83"/>
      <c r="V211" s="8"/>
    </row>
    <row r="212" spans="1:22" s="40" customFormat="1" ht="30" customHeight="1">
      <c r="A212" s="85"/>
      <c r="B212" s="111"/>
      <c r="C212" s="29"/>
      <c r="D212" s="29"/>
      <c r="E212" s="107"/>
      <c r="F212" s="53"/>
      <c r="G212" s="31"/>
      <c r="H212" s="54"/>
      <c r="I212" s="33">
        <v>1</v>
      </c>
      <c r="J212" s="34" t="s">
        <v>23</v>
      </c>
      <c r="K212" s="35" t="s">
        <v>72</v>
      </c>
      <c r="L212" s="36">
        <v>2</v>
      </c>
      <c r="M212" s="36">
        <v>1</v>
      </c>
      <c r="N212" s="36">
        <v>0</v>
      </c>
      <c r="O212" s="36">
        <v>4</v>
      </c>
      <c r="P212" s="37">
        <f t="shared" si="9"/>
        <v>7</v>
      </c>
      <c r="Q212" s="36">
        <v>70</v>
      </c>
      <c r="R212" s="38">
        <v>10</v>
      </c>
      <c r="S212" s="39">
        <f t="shared" si="8"/>
        <v>4900</v>
      </c>
      <c r="T212" s="82"/>
      <c r="U212" s="83"/>
      <c r="V212" s="8"/>
    </row>
    <row r="213" spans="1:22" s="40" customFormat="1" ht="30" customHeight="1">
      <c r="A213" s="85"/>
      <c r="B213" s="111"/>
      <c r="C213" s="29"/>
      <c r="D213" s="29"/>
      <c r="E213" s="107"/>
      <c r="F213" s="53"/>
      <c r="G213" s="31"/>
      <c r="H213" s="54"/>
      <c r="I213" s="33">
        <v>2</v>
      </c>
      <c r="J213" s="34" t="s">
        <v>208</v>
      </c>
      <c r="K213" s="35" t="s">
        <v>165</v>
      </c>
      <c r="L213" s="36">
        <v>6</v>
      </c>
      <c r="M213" s="36">
        <v>2</v>
      </c>
      <c r="N213" s="36">
        <v>0</v>
      </c>
      <c r="O213" s="36">
        <v>8</v>
      </c>
      <c r="P213" s="37">
        <f t="shared" si="9"/>
        <v>16</v>
      </c>
      <c r="Q213" s="36">
        <v>70</v>
      </c>
      <c r="R213" s="38">
        <v>5</v>
      </c>
      <c r="S213" s="39">
        <f t="shared" si="8"/>
        <v>5600</v>
      </c>
      <c r="T213" s="82"/>
      <c r="U213" s="83"/>
      <c r="V213" s="8"/>
    </row>
    <row r="214" spans="1:22" s="40" customFormat="1" ht="30" customHeight="1">
      <c r="A214" s="85"/>
      <c r="B214" s="111"/>
      <c r="C214" s="29"/>
      <c r="D214" s="29"/>
      <c r="E214" s="107"/>
      <c r="F214" s="53"/>
      <c r="G214" s="31"/>
      <c r="H214" s="54"/>
      <c r="I214" s="41">
        <v>3</v>
      </c>
      <c r="J214" s="35" t="s">
        <v>39</v>
      </c>
      <c r="K214" s="35" t="s">
        <v>29</v>
      </c>
      <c r="L214" s="38">
        <v>2</v>
      </c>
      <c r="M214" s="36"/>
      <c r="N214" s="36"/>
      <c r="O214" s="36"/>
      <c r="P214" s="37">
        <f t="shared" si="9"/>
        <v>2</v>
      </c>
      <c r="Q214" s="36">
        <v>70</v>
      </c>
      <c r="R214" s="38">
        <v>16</v>
      </c>
      <c r="S214" s="39">
        <f t="shared" si="8"/>
        <v>2240</v>
      </c>
      <c r="T214" s="82"/>
      <c r="U214" s="83"/>
      <c r="V214" s="8"/>
    </row>
    <row r="215" spans="1:22" s="40" customFormat="1" ht="30" customHeight="1">
      <c r="A215" s="86"/>
      <c r="B215" s="110"/>
      <c r="C215" s="29"/>
      <c r="D215" s="29"/>
      <c r="E215" s="103"/>
      <c r="F215" s="53"/>
      <c r="G215" s="31"/>
      <c r="H215" s="54"/>
      <c r="I215" s="41">
        <v>3</v>
      </c>
      <c r="J215" s="35" t="s">
        <v>39</v>
      </c>
      <c r="K215" s="35" t="s">
        <v>29</v>
      </c>
      <c r="L215" s="38">
        <v>4</v>
      </c>
      <c r="M215" s="36"/>
      <c r="N215" s="36"/>
      <c r="O215" s="36"/>
      <c r="P215" s="37">
        <f t="shared" si="9"/>
        <v>4</v>
      </c>
      <c r="Q215" s="36">
        <v>70</v>
      </c>
      <c r="R215" s="38">
        <v>36</v>
      </c>
      <c r="S215" s="39">
        <f t="shared" si="8"/>
        <v>10080</v>
      </c>
      <c r="T215" s="82"/>
      <c r="U215" s="83"/>
      <c r="V215" s="8"/>
    </row>
    <row r="216" spans="1:22" s="40" customFormat="1" ht="30" customHeight="1">
      <c r="A216" s="84">
        <v>69</v>
      </c>
      <c r="B216" s="87">
        <v>651</v>
      </c>
      <c r="C216" s="29">
        <v>154705</v>
      </c>
      <c r="D216" s="29" t="s">
        <v>73</v>
      </c>
      <c r="E216" s="102" t="s">
        <v>209</v>
      </c>
      <c r="F216" s="53">
        <v>6</v>
      </c>
      <c r="G216" s="31" t="e">
        <f>H216-J216</f>
        <v>#VALUE!</v>
      </c>
      <c r="H216" s="54">
        <v>20</v>
      </c>
      <c r="I216" s="33">
        <v>1</v>
      </c>
      <c r="J216" s="34" t="s">
        <v>23</v>
      </c>
      <c r="K216" s="35" t="s">
        <v>210</v>
      </c>
      <c r="L216" s="36">
        <v>4</v>
      </c>
      <c r="M216" s="36">
        <v>0</v>
      </c>
      <c r="N216" s="36">
        <v>0</v>
      </c>
      <c r="O216" s="36">
        <v>12</v>
      </c>
      <c r="P216" s="37">
        <f t="shared" ref="P216:P233" si="12">SUM(L216:O216)</f>
        <v>16</v>
      </c>
      <c r="Q216" s="36">
        <v>70</v>
      </c>
      <c r="R216" s="38">
        <v>16</v>
      </c>
      <c r="S216" s="39">
        <f t="shared" si="8"/>
        <v>17920</v>
      </c>
      <c r="T216" s="82">
        <f>SUM(S216:S218)</f>
        <v>27440</v>
      </c>
      <c r="U216" s="83"/>
      <c r="V216" s="8"/>
    </row>
    <row r="217" spans="1:22" s="40" customFormat="1" ht="30" customHeight="1">
      <c r="A217" s="85"/>
      <c r="B217" s="88"/>
      <c r="C217" s="29"/>
      <c r="D217" s="29"/>
      <c r="E217" s="107"/>
      <c r="F217" s="53"/>
      <c r="G217" s="31"/>
      <c r="H217" s="54"/>
      <c r="I217" s="33">
        <v>2</v>
      </c>
      <c r="J217" s="34" t="s">
        <v>211</v>
      </c>
      <c r="K217" s="35" t="s">
        <v>212</v>
      </c>
      <c r="L217" s="36">
        <v>4</v>
      </c>
      <c r="M217" s="36"/>
      <c r="N217" s="36"/>
      <c r="O217" s="36">
        <v>12</v>
      </c>
      <c r="P217" s="37">
        <f t="shared" si="12"/>
        <v>16</v>
      </c>
      <c r="Q217" s="36">
        <v>70</v>
      </c>
      <c r="R217" s="38">
        <v>3</v>
      </c>
      <c r="S217" s="39">
        <f t="shared" ref="S217:S233" si="13">P217*R217*Q217</f>
        <v>3360</v>
      </c>
      <c r="T217" s="82"/>
      <c r="U217" s="83"/>
      <c r="V217" s="8"/>
    </row>
    <row r="218" spans="1:22" s="40" customFormat="1" ht="30" customHeight="1">
      <c r="A218" s="86"/>
      <c r="B218" s="89"/>
      <c r="C218" s="29"/>
      <c r="D218" s="29"/>
      <c r="E218" s="103"/>
      <c r="F218" s="53"/>
      <c r="G218" s="31"/>
      <c r="H218" s="54"/>
      <c r="I218" s="33">
        <v>3</v>
      </c>
      <c r="J218" s="34" t="s">
        <v>28</v>
      </c>
      <c r="K218" s="35" t="s">
        <v>29</v>
      </c>
      <c r="L218" s="36">
        <v>4</v>
      </c>
      <c r="M218" s="36"/>
      <c r="N218" s="36"/>
      <c r="O218" s="36"/>
      <c r="P218" s="37">
        <f t="shared" si="12"/>
        <v>4</v>
      </c>
      <c r="Q218" s="36">
        <v>70</v>
      </c>
      <c r="R218" s="38">
        <v>22</v>
      </c>
      <c r="S218" s="39">
        <f t="shared" si="13"/>
        <v>6160</v>
      </c>
      <c r="T218" s="82"/>
      <c r="U218" s="83"/>
      <c r="V218" s="8"/>
    </row>
    <row r="219" spans="1:22" s="40" customFormat="1" ht="30" customHeight="1">
      <c r="A219" s="84">
        <v>70</v>
      </c>
      <c r="B219" s="109">
        <v>652</v>
      </c>
      <c r="C219" s="29">
        <v>154654</v>
      </c>
      <c r="D219" s="29" t="s">
        <v>73</v>
      </c>
      <c r="E219" s="102" t="s">
        <v>213</v>
      </c>
      <c r="F219" s="53">
        <v>6</v>
      </c>
      <c r="G219" s="31" t="e">
        <f>H219-J219</f>
        <v>#VALUE!</v>
      </c>
      <c r="H219" s="54">
        <v>91</v>
      </c>
      <c r="I219" s="41">
        <v>3</v>
      </c>
      <c r="J219" s="35" t="s">
        <v>39</v>
      </c>
      <c r="K219" s="35" t="s">
        <v>29</v>
      </c>
      <c r="L219" s="38">
        <v>10</v>
      </c>
      <c r="M219" s="36"/>
      <c r="N219" s="36"/>
      <c r="O219" s="36"/>
      <c r="P219" s="37">
        <f t="shared" si="12"/>
        <v>10</v>
      </c>
      <c r="Q219" s="36">
        <v>70</v>
      </c>
      <c r="R219" s="38">
        <v>41</v>
      </c>
      <c r="S219" s="39">
        <f t="shared" si="13"/>
        <v>28700</v>
      </c>
      <c r="T219" s="82">
        <f>SUM(S219:S220)</f>
        <v>45920</v>
      </c>
      <c r="U219" s="83"/>
      <c r="V219" s="8"/>
    </row>
    <row r="220" spans="1:22" s="40" customFormat="1" ht="30" customHeight="1">
      <c r="A220" s="86"/>
      <c r="B220" s="110"/>
      <c r="C220" s="29"/>
      <c r="D220" s="29"/>
      <c r="E220" s="103"/>
      <c r="F220" s="53"/>
      <c r="G220" s="31"/>
      <c r="H220" s="54"/>
      <c r="I220" s="41">
        <v>3</v>
      </c>
      <c r="J220" s="35" t="s">
        <v>105</v>
      </c>
      <c r="K220" s="35" t="s">
        <v>29</v>
      </c>
      <c r="L220" s="38">
        <v>6</v>
      </c>
      <c r="M220" s="36"/>
      <c r="N220" s="36"/>
      <c r="O220" s="36"/>
      <c r="P220" s="37">
        <f t="shared" si="12"/>
        <v>6</v>
      </c>
      <c r="Q220" s="36">
        <v>70</v>
      </c>
      <c r="R220" s="38">
        <v>41</v>
      </c>
      <c r="S220" s="39">
        <f t="shared" si="13"/>
        <v>17220</v>
      </c>
      <c r="T220" s="82"/>
      <c r="U220" s="83"/>
      <c r="V220" s="8"/>
    </row>
    <row r="221" spans="1:22" s="40" customFormat="1" ht="30" customHeight="1">
      <c r="A221" s="84">
        <v>71</v>
      </c>
      <c r="B221" s="109">
        <v>653</v>
      </c>
      <c r="C221" s="29">
        <v>154650</v>
      </c>
      <c r="D221" s="29" t="s">
        <v>73</v>
      </c>
      <c r="E221" s="102" t="s">
        <v>214</v>
      </c>
      <c r="F221" s="53">
        <v>6</v>
      </c>
      <c r="G221" s="31" t="e">
        <f>H221-J221</f>
        <v>#VALUE!</v>
      </c>
      <c r="H221" s="54">
        <v>73</v>
      </c>
      <c r="I221" s="33">
        <v>1</v>
      </c>
      <c r="J221" s="34" t="s">
        <v>215</v>
      </c>
      <c r="K221" s="35" t="s">
        <v>72</v>
      </c>
      <c r="L221" s="36">
        <v>1</v>
      </c>
      <c r="M221" s="36">
        <v>2</v>
      </c>
      <c r="N221" s="36"/>
      <c r="O221" s="36"/>
      <c r="P221" s="37">
        <f t="shared" si="12"/>
        <v>3</v>
      </c>
      <c r="Q221" s="36">
        <v>70</v>
      </c>
      <c r="R221" s="38">
        <v>10</v>
      </c>
      <c r="S221" s="39">
        <f t="shared" si="13"/>
        <v>2100</v>
      </c>
      <c r="T221" s="82">
        <f>SUM(S221:S225)</f>
        <v>78890</v>
      </c>
      <c r="U221" s="83"/>
      <c r="V221" s="8"/>
    </row>
    <row r="222" spans="1:22" s="40" customFormat="1" ht="30" customHeight="1">
      <c r="A222" s="85"/>
      <c r="B222" s="111"/>
      <c r="C222" s="29"/>
      <c r="D222" s="29"/>
      <c r="E222" s="107"/>
      <c r="F222" s="53"/>
      <c r="G222" s="31"/>
      <c r="H222" s="54"/>
      <c r="I222" s="33">
        <v>1</v>
      </c>
      <c r="J222" s="34" t="s">
        <v>216</v>
      </c>
      <c r="K222" s="35" t="s">
        <v>72</v>
      </c>
      <c r="L222" s="36">
        <v>2</v>
      </c>
      <c r="M222" s="36"/>
      <c r="N222" s="36"/>
      <c r="O222" s="36"/>
      <c r="P222" s="37">
        <f t="shared" si="12"/>
        <v>2</v>
      </c>
      <c r="Q222" s="36">
        <v>70</v>
      </c>
      <c r="R222" s="38">
        <v>10</v>
      </c>
      <c r="S222" s="39">
        <f t="shared" si="13"/>
        <v>1400</v>
      </c>
      <c r="T222" s="82"/>
      <c r="U222" s="83"/>
      <c r="V222" s="8"/>
    </row>
    <row r="223" spans="1:22" s="40" customFormat="1" ht="30" customHeight="1">
      <c r="A223" s="85"/>
      <c r="B223" s="111"/>
      <c r="C223" s="29"/>
      <c r="D223" s="29"/>
      <c r="E223" s="107"/>
      <c r="F223" s="53"/>
      <c r="G223" s="31"/>
      <c r="H223" s="54"/>
      <c r="I223" s="41">
        <v>3</v>
      </c>
      <c r="J223" s="35" t="s">
        <v>39</v>
      </c>
      <c r="K223" s="35" t="s">
        <v>29</v>
      </c>
      <c r="L223" s="36">
        <v>3</v>
      </c>
      <c r="M223" s="36"/>
      <c r="N223" s="36"/>
      <c r="O223" s="36"/>
      <c r="P223" s="37">
        <f t="shared" si="12"/>
        <v>3</v>
      </c>
      <c r="Q223" s="36">
        <v>70</v>
      </c>
      <c r="R223" s="38">
        <v>31</v>
      </c>
      <c r="S223" s="39">
        <f t="shared" si="13"/>
        <v>6510</v>
      </c>
      <c r="T223" s="82"/>
      <c r="U223" s="83"/>
      <c r="V223" s="8"/>
    </row>
    <row r="224" spans="1:22" s="40" customFormat="1" ht="30" customHeight="1">
      <c r="A224" s="85"/>
      <c r="B224" s="111"/>
      <c r="C224" s="29"/>
      <c r="D224" s="29"/>
      <c r="E224" s="107"/>
      <c r="F224" s="53"/>
      <c r="G224" s="31"/>
      <c r="H224" s="54"/>
      <c r="I224" s="41">
        <v>3</v>
      </c>
      <c r="J224" s="35" t="s">
        <v>39</v>
      </c>
      <c r="K224" s="35" t="s">
        <v>29</v>
      </c>
      <c r="L224" s="38">
        <v>19</v>
      </c>
      <c r="M224" s="36"/>
      <c r="N224" s="36"/>
      <c r="O224" s="36"/>
      <c r="P224" s="37">
        <f t="shared" si="12"/>
        <v>19</v>
      </c>
      <c r="Q224" s="36">
        <v>70</v>
      </c>
      <c r="R224" s="38">
        <v>41</v>
      </c>
      <c r="S224" s="39">
        <f t="shared" si="13"/>
        <v>54530</v>
      </c>
      <c r="T224" s="82"/>
      <c r="U224" s="83"/>
      <c r="V224" s="8"/>
    </row>
    <row r="225" spans="1:22" s="40" customFormat="1" ht="30" customHeight="1">
      <c r="A225" s="86"/>
      <c r="B225" s="110"/>
      <c r="C225" s="29"/>
      <c r="D225" s="29"/>
      <c r="E225" s="103"/>
      <c r="F225" s="53"/>
      <c r="G225" s="31"/>
      <c r="H225" s="54"/>
      <c r="I225" s="41">
        <v>3</v>
      </c>
      <c r="J225" s="35" t="s">
        <v>105</v>
      </c>
      <c r="K225" s="35" t="s">
        <v>29</v>
      </c>
      <c r="L225" s="38">
        <v>5</v>
      </c>
      <c r="M225" s="36"/>
      <c r="N225" s="36"/>
      <c r="O225" s="36"/>
      <c r="P225" s="37">
        <f t="shared" si="12"/>
        <v>5</v>
      </c>
      <c r="Q225" s="36">
        <v>70</v>
      </c>
      <c r="R225" s="38">
        <v>41</v>
      </c>
      <c r="S225" s="39">
        <f t="shared" si="13"/>
        <v>14350</v>
      </c>
      <c r="T225" s="82"/>
      <c r="U225" s="83"/>
      <c r="V225" s="8"/>
    </row>
    <row r="226" spans="1:22" s="40" customFormat="1" ht="30" customHeight="1">
      <c r="A226" s="84">
        <v>72</v>
      </c>
      <c r="B226" s="109">
        <v>654</v>
      </c>
      <c r="C226" s="29">
        <v>154655</v>
      </c>
      <c r="D226" s="29" t="s">
        <v>100</v>
      </c>
      <c r="E226" s="102" t="s">
        <v>217</v>
      </c>
      <c r="F226" s="53">
        <v>7</v>
      </c>
      <c r="G226" s="31" t="e">
        <f>H226-J226</f>
        <v>#VALUE!</v>
      </c>
      <c r="H226" s="54">
        <v>68</v>
      </c>
      <c r="I226" s="33">
        <v>1</v>
      </c>
      <c r="J226" s="34" t="s">
        <v>23</v>
      </c>
      <c r="K226" s="35" t="s">
        <v>210</v>
      </c>
      <c r="L226" s="36">
        <v>6</v>
      </c>
      <c r="M226" s="36">
        <v>3</v>
      </c>
      <c r="N226" s="36">
        <v>0</v>
      </c>
      <c r="O226" s="36">
        <v>42</v>
      </c>
      <c r="P226" s="37">
        <f t="shared" si="12"/>
        <v>51</v>
      </c>
      <c r="Q226" s="36">
        <v>70</v>
      </c>
      <c r="R226" s="38">
        <v>16</v>
      </c>
      <c r="S226" s="39">
        <f t="shared" si="13"/>
        <v>57120</v>
      </c>
      <c r="T226" s="82">
        <f>SUM(S226:S230)</f>
        <v>78960</v>
      </c>
      <c r="U226" s="83"/>
      <c r="V226" s="8"/>
    </row>
    <row r="227" spans="1:22" s="40" customFormat="1" ht="30" customHeight="1">
      <c r="A227" s="85"/>
      <c r="B227" s="111"/>
      <c r="C227" s="29"/>
      <c r="D227" s="29"/>
      <c r="E227" s="107"/>
      <c r="F227" s="53"/>
      <c r="G227" s="31"/>
      <c r="H227" s="54"/>
      <c r="I227" s="33">
        <v>2</v>
      </c>
      <c r="J227" s="34" t="s">
        <v>218</v>
      </c>
      <c r="K227" s="35" t="s">
        <v>219</v>
      </c>
      <c r="L227" s="36">
        <v>2</v>
      </c>
      <c r="M227" s="36">
        <v>2</v>
      </c>
      <c r="N227" s="36">
        <v>0</v>
      </c>
      <c r="O227" s="36">
        <v>14</v>
      </c>
      <c r="P227" s="37">
        <f t="shared" si="12"/>
        <v>18</v>
      </c>
      <c r="Q227" s="36">
        <v>70</v>
      </c>
      <c r="R227" s="38">
        <v>5</v>
      </c>
      <c r="S227" s="39">
        <f t="shared" si="13"/>
        <v>6300</v>
      </c>
      <c r="T227" s="82"/>
      <c r="U227" s="83"/>
      <c r="V227" s="8"/>
    </row>
    <row r="228" spans="1:22" s="40" customFormat="1" ht="30" customHeight="1">
      <c r="A228" s="85"/>
      <c r="B228" s="111"/>
      <c r="C228" s="29"/>
      <c r="D228" s="29"/>
      <c r="E228" s="107"/>
      <c r="F228" s="53"/>
      <c r="G228" s="31"/>
      <c r="H228" s="54"/>
      <c r="I228" s="41">
        <v>3</v>
      </c>
      <c r="J228" s="35" t="s">
        <v>39</v>
      </c>
      <c r="K228" s="35" t="s">
        <v>29</v>
      </c>
      <c r="L228" s="36">
        <v>4</v>
      </c>
      <c r="M228" s="36"/>
      <c r="N228" s="36"/>
      <c r="O228" s="36"/>
      <c r="P228" s="37">
        <f t="shared" si="12"/>
        <v>4</v>
      </c>
      <c r="Q228" s="36">
        <v>70</v>
      </c>
      <c r="R228" s="38">
        <v>25</v>
      </c>
      <c r="S228" s="39">
        <f t="shared" si="13"/>
        <v>7000</v>
      </c>
      <c r="T228" s="82"/>
      <c r="U228" s="83"/>
      <c r="V228" s="8"/>
    </row>
    <row r="229" spans="1:22" s="40" customFormat="1" ht="30" customHeight="1">
      <c r="A229" s="85"/>
      <c r="B229" s="111"/>
      <c r="C229" s="29"/>
      <c r="D229" s="29"/>
      <c r="E229" s="107"/>
      <c r="F229" s="53"/>
      <c r="G229" s="31"/>
      <c r="H229" s="54"/>
      <c r="I229" s="41">
        <v>3</v>
      </c>
      <c r="J229" s="35" t="s">
        <v>39</v>
      </c>
      <c r="K229" s="35" t="s">
        <v>29</v>
      </c>
      <c r="L229" s="36">
        <v>2</v>
      </c>
      <c r="M229" s="36"/>
      <c r="N229" s="36"/>
      <c r="O229" s="36"/>
      <c r="P229" s="37">
        <f t="shared" si="12"/>
        <v>2</v>
      </c>
      <c r="Q229" s="36">
        <v>70</v>
      </c>
      <c r="R229" s="38">
        <v>20</v>
      </c>
      <c r="S229" s="39">
        <f t="shared" si="13"/>
        <v>2800</v>
      </c>
      <c r="T229" s="82"/>
      <c r="U229" s="83"/>
      <c r="V229" s="8"/>
    </row>
    <row r="230" spans="1:22" s="40" customFormat="1" ht="30" customHeight="1">
      <c r="A230" s="86"/>
      <c r="B230" s="110"/>
      <c r="C230" s="29"/>
      <c r="D230" s="29"/>
      <c r="E230" s="103"/>
      <c r="F230" s="53"/>
      <c r="G230" s="31"/>
      <c r="H230" s="54"/>
      <c r="I230" s="41">
        <v>3</v>
      </c>
      <c r="J230" s="35" t="s">
        <v>105</v>
      </c>
      <c r="K230" s="35" t="s">
        <v>29</v>
      </c>
      <c r="L230" s="36">
        <v>2</v>
      </c>
      <c r="M230" s="36"/>
      <c r="N230" s="36"/>
      <c r="O230" s="36"/>
      <c r="P230" s="37">
        <f t="shared" si="12"/>
        <v>2</v>
      </c>
      <c r="Q230" s="36">
        <v>70</v>
      </c>
      <c r="R230" s="38">
        <v>41</v>
      </c>
      <c r="S230" s="39">
        <f t="shared" si="13"/>
        <v>5740</v>
      </c>
      <c r="T230" s="82"/>
      <c r="U230" s="83"/>
      <c r="V230" s="8"/>
    </row>
    <row r="231" spans="1:22" s="40" customFormat="1" ht="27" customHeight="1">
      <c r="A231" s="84">
        <v>73</v>
      </c>
      <c r="B231" s="109">
        <v>655</v>
      </c>
      <c r="C231" s="29">
        <v>154656</v>
      </c>
      <c r="D231" s="29" t="s">
        <v>100</v>
      </c>
      <c r="E231" s="102" t="s">
        <v>220</v>
      </c>
      <c r="F231" s="53">
        <v>6</v>
      </c>
      <c r="G231" s="31" t="e">
        <f>H231-J231</f>
        <v>#VALUE!</v>
      </c>
      <c r="H231" s="54">
        <v>18</v>
      </c>
      <c r="I231" s="33">
        <v>2</v>
      </c>
      <c r="J231" s="34" t="s">
        <v>221</v>
      </c>
      <c r="K231" s="35" t="s">
        <v>42</v>
      </c>
      <c r="L231" s="36">
        <v>3</v>
      </c>
      <c r="M231" s="36"/>
      <c r="N231" s="36"/>
      <c r="O231" s="36"/>
      <c r="P231" s="37">
        <f t="shared" si="12"/>
        <v>3</v>
      </c>
      <c r="Q231" s="36">
        <v>0</v>
      </c>
      <c r="R231" s="38">
        <v>25</v>
      </c>
      <c r="S231" s="39">
        <f t="shared" si="13"/>
        <v>0</v>
      </c>
      <c r="T231" s="82">
        <f>SUM(S231:S233)</f>
        <v>0</v>
      </c>
      <c r="U231" s="83"/>
      <c r="V231" s="8"/>
    </row>
    <row r="232" spans="1:22" s="40" customFormat="1" ht="27" customHeight="1">
      <c r="A232" s="85"/>
      <c r="B232" s="111"/>
      <c r="C232" s="29"/>
      <c r="D232" s="29"/>
      <c r="E232" s="107"/>
      <c r="F232" s="53"/>
      <c r="G232" s="31"/>
      <c r="H232" s="54"/>
      <c r="I232" s="33">
        <v>3</v>
      </c>
      <c r="J232" s="34" t="s">
        <v>222</v>
      </c>
      <c r="K232" s="35" t="s">
        <v>223</v>
      </c>
      <c r="L232" s="36">
        <v>3</v>
      </c>
      <c r="M232" s="36"/>
      <c r="N232" s="36"/>
      <c r="O232" s="36"/>
      <c r="P232" s="37">
        <f t="shared" si="12"/>
        <v>3</v>
      </c>
      <c r="Q232" s="36">
        <v>0</v>
      </c>
      <c r="R232" s="38">
        <v>5</v>
      </c>
      <c r="S232" s="39">
        <f t="shared" si="13"/>
        <v>0</v>
      </c>
      <c r="T232" s="82"/>
      <c r="U232" s="83"/>
      <c r="V232" s="8"/>
    </row>
    <row r="233" spans="1:22" s="40" customFormat="1" ht="30" customHeight="1">
      <c r="A233" s="86"/>
      <c r="B233" s="110"/>
      <c r="C233" s="29"/>
      <c r="D233" s="29"/>
      <c r="E233" s="103"/>
      <c r="F233" s="53"/>
      <c r="G233" s="31"/>
      <c r="H233" s="54"/>
      <c r="I233" s="33">
        <v>3</v>
      </c>
      <c r="J233" s="34" t="s">
        <v>224</v>
      </c>
      <c r="K233" s="35" t="s">
        <v>225</v>
      </c>
      <c r="L233" s="36">
        <v>3</v>
      </c>
      <c r="M233" s="36"/>
      <c r="N233" s="36"/>
      <c r="O233" s="36"/>
      <c r="P233" s="37">
        <f t="shared" si="12"/>
        <v>3</v>
      </c>
      <c r="Q233" s="36">
        <v>0</v>
      </c>
      <c r="R233" s="38">
        <v>15</v>
      </c>
      <c r="S233" s="39">
        <f t="shared" si="13"/>
        <v>0</v>
      </c>
      <c r="T233" s="82"/>
      <c r="U233" s="83"/>
      <c r="V233" s="8"/>
    </row>
    <row r="234" spans="1:22" s="40" customFormat="1" ht="27" customHeight="1">
      <c r="A234" s="42">
        <v>74</v>
      </c>
      <c r="B234" s="57">
        <v>656</v>
      </c>
      <c r="C234" s="29">
        <v>154657</v>
      </c>
      <c r="D234" s="29" t="s">
        <v>100</v>
      </c>
      <c r="E234" s="55" t="s">
        <v>226</v>
      </c>
      <c r="F234" s="53">
        <v>6</v>
      </c>
      <c r="G234" s="59" t="e">
        <f>H234-J234</f>
        <v>#VALUE!</v>
      </c>
      <c r="H234" s="60">
        <v>23</v>
      </c>
      <c r="I234" s="33">
        <v>3</v>
      </c>
      <c r="J234" s="56" t="s">
        <v>167</v>
      </c>
      <c r="K234" s="35" t="s">
        <v>29</v>
      </c>
      <c r="L234" s="36"/>
      <c r="M234" s="36"/>
      <c r="N234" s="36"/>
      <c r="O234" s="36"/>
      <c r="P234" s="37"/>
      <c r="Q234" s="36"/>
      <c r="R234" s="38"/>
      <c r="S234" s="39"/>
      <c r="T234" s="44">
        <f>SUM(S234:S234)</f>
        <v>0</v>
      </c>
      <c r="U234" s="45"/>
      <c r="V234" s="8"/>
    </row>
    <row r="235" spans="1:22" s="40" customFormat="1" ht="27" customHeight="1">
      <c r="A235" s="84">
        <v>75</v>
      </c>
      <c r="B235" s="109">
        <v>657</v>
      </c>
      <c r="C235" s="29">
        <v>154658</v>
      </c>
      <c r="D235" s="29" t="s">
        <v>100</v>
      </c>
      <c r="E235" s="102" t="s">
        <v>227</v>
      </c>
      <c r="F235" s="53">
        <v>6</v>
      </c>
      <c r="G235" s="31" t="e">
        <f>H235-J235</f>
        <v>#VALUE!</v>
      </c>
      <c r="H235" s="54">
        <v>13</v>
      </c>
      <c r="I235" s="33">
        <v>1</v>
      </c>
      <c r="J235" s="34" t="s">
        <v>23</v>
      </c>
      <c r="K235" s="35" t="s">
        <v>228</v>
      </c>
      <c r="L235" s="36">
        <v>1</v>
      </c>
      <c r="M235" s="36"/>
      <c r="N235" s="36"/>
      <c r="O235" s="36">
        <v>13</v>
      </c>
      <c r="P235" s="37">
        <f t="shared" ref="P235:P259" si="14">SUM(L235:O235)</f>
        <v>14</v>
      </c>
      <c r="Q235" s="36">
        <v>70</v>
      </c>
      <c r="R235" s="38">
        <v>4</v>
      </c>
      <c r="S235" s="39">
        <f t="shared" ref="S235:S339" si="15">P235*R235*Q235</f>
        <v>3920</v>
      </c>
      <c r="T235" s="82">
        <f>SUM(S235:S236)</f>
        <v>6510</v>
      </c>
      <c r="U235" s="83"/>
      <c r="V235" s="8"/>
    </row>
    <row r="236" spans="1:22" s="40" customFormat="1" ht="30" customHeight="1">
      <c r="A236" s="86"/>
      <c r="B236" s="110"/>
      <c r="C236" s="29"/>
      <c r="D236" s="29"/>
      <c r="E236" s="103"/>
      <c r="F236" s="53"/>
      <c r="G236" s="31"/>
      <c r="H236" s="54"/>
      <c r="I236" s="33">
        <v>3</v>
      </c>
      <c r="J236" s="34" t="s">
        <v>28</v>
      </c>
      <c r="K236" s="35" t="s">
        <v>29</v>
      </c>
      <c r="L236" s="36">
        <v>1</v>
      </c>
      <c r="M236" s="36"/>
      <c r="N236" s="36"/>
      <c r="O236" s="36"/>
      <c r="P236" s="37">
        <f t="shared" si="14"/>
        <v>1</v>
      </c>
      <c r="Q236" s="36">
        <v>70</v>
      </c>
      <c r="R236" s="38">
        <v>37</v>
      </c>
      <c r="S236" s="39">
        <f t="shared" si="15"/>
        <v>2590</v>
      </c>
      <c r="T236" s="82"/>
      <c r="U236" s="83"/>
      <c r="V236" s="8"/>
    </row>
    <row r="237" spans="1:22" s="40" customFormat="1" ht="30" customHeight="1">
      <c r="A237" s="84">
        <v>76</v>
      </c>
      <c r="B237" s="109">
        <v>658</v>
      </c>
      <c r="C237" s="29">
        <v>154660</v>
      </c>
      <c r="D237" s="29" t="s">
        <v>78</v>
      </c>
      <c r="E237" s="102" t="s">
        <v>229</v>
      </c>
      <c r="F237" s="53">
        <v>21</v>
      </c>
      <c r="G237" s="31" t="e">
        <f>H237-J237</f>
        <v>#VALUE!</v>
      </c>
      <c r="H237" s="54">
        <v>309</v>
      </c>
      <c r="I237" s="41">
        <v>3</v>
      </c>
      <c r="J237" s="35" t="s">
        <v>39</v>
      </c>
      <c r="K237" s="35" t="s">
        <v>29</v>
      </c>
      <c r="L237" s="36">
        <v>25</v>
      </c>
      <c r="M237" s="36"/>
      <c r="N237" s="36"/>
      <c r="O237" s="36"/>
      <c r="P237" s="37">
        <f t="shared" si="14"/>
        <v>25</v>
      </c>
      <c r="Q237" s="36">
        <v>70</v>
      </c>
      <c r="R237" s="36">
        <v>41</v>
      </c>
      <c r="S237" s="39">
        <f t="shared" si="15"/>
        <v>71750</v>
      </c>
      <c r="T237" s="104">
        <f>SUM(S237:S238)</f>
        <v>83230</v>
      </c>
      <c r="U237" s="96"/>
      <c r="V237" s="8"/>
    </row>
    <row r="238" spans="1:22" s="40" customFormat="1" ht="30" customHeight="1">
      <c r="A238" s="86"/>
      <c r="B238" s="110"/>
      <c r="C238" s="29"/>
      <c r="D238" s="29"/>
      <c r="E238" s="103"/>
      <c r="F238" s="53"/>
      <c r="G238" s="31"/>
      <c r="H238" s="54"/>
      <c r="I238" s="41">
        <v>3</v>
      </c>
      <c r="J238" s="35" t="s">
        <v>105</v>
      </c>
      <c r="K238" s="35" t="s">
        <v>29</v>
      </c>
      <c r="L238" s="36">
        <v>4</v>
      </c>
      <c r="M238" s="36"/>
      <c r="N238" s="36"/>
      <c r="O238" s="36"/>
      <c r="P238" s="37">
        <f t="shared" si="14"/>
        <v>4</v>
      </c>
      <c r="Q238" s="36">
        <v>70</v>
      </c>
      <c r="R238" s="36">
        <v>41</v>
      </c>
      <c r="S238" s="39">
        <f t="shared" si="15"/>
        <v>11480</v>
      </c>
      <c r="T238" s="105"/>
      <c r="U238" s="98"/>
      <c r="V238" s="8"/>
    </row>
    <row r="239" spans="1:22" s="40" customFormat="1" ht="27" customHeight="1">
      <c r="A239" s="84">
        <v>77</v>
      </c>
      <c r="B239" s="109">
        <v>659</v>
      </c>
      <c r="C239" s="29">
        <v>154662</v>
      </c>
      <c r="D239" s="29" t="s">
        <v>78</v>
      </c>
      <c r="E239" s="102" t="s">
        <v>230</v>
      </c>
      <c r="F239" s="53">
        <v>6</v>
      </c>
      <c r="G239" s="31" t="e">
        <f>H239-J239</f>
        <v>#VALUE!</v>
      </c>
      <c r="H239" s="54">
        <v>40</v>
      </c>
      <c r="I239" s="33">
        <v>1</v>
      </c>
      <c r="J239" s="34" t="s">
        <v>23</v>
      </c>
      <c r="K239" s="35" t="s">
        <v>203</v>
      </c>
      <c r="L239" s="36"/>
      <c r="M239" s="36">
        <v>1</v>
      </c>
      <c r="N239" s="36"/>
      <c r="O239" s="36">
        <v>5</v>
      </c>
      <c r="P239" s="37">
        <f t="shared" si="14"/>
        <v>6</v>
      </c>
      <c r="Q239" s="36">
        <v>70</v>
      </c>
      <c r="R239" s="38">
        <v>10</v>
      </c>
      <c r="S239" s="39">
        <f t="shared" si="15"/>
        <v>4200</v>
      </c>
      <c r="T239" s="82">
        <f>SUM(S239:S241)</f>
        <v>33530</v>
      </c>
      <c r="U239" s="83"/>
      <c r="V239" s="8"/>
    </row>
    <row r="240" spans="1:22" s="40" customFormat="1" ht="27" customHeight="1">
      <c r="A240" s="85"/>
      <c r="B240" s="111"/>
      <c r="C240" s="29"/>
      <c r="D240" s="29"/>
      <c r="E240" s="107"/>
      <c r="F240" s="53"/>
      <c r="G240" s="31"/>
      <c r="H240" s="54"/>
      <c r="I240" s="33">
        <v>2</v>
      </c>
      <c r="J240" s="34" t="s">
        <v>231</v>
      </c>
      <c r="K240" s="35" t="s">
        <v>198</v>
      </c>
      <c r="L240" s="36"/>
      <c r="M240" s="36"/>
      <c r="N240" s="36"/>
      <c r="O240" s="36">
        <v>3</v>
      </c>
      <c r="P240" s="37">
        <f t="shared" si="14"/>
        <v>3</v>
      </c>
      <c r="Q240" s="36">
        <v>70</v>
      </c>
      <c r="R240" s="38">
        <v>3</v>
      </c>
      <c r="S240" s="39">
        <f t="shared" si="15"/>
        <v>630</v>
      </c>
      <c r="T240" s="82"/>
      <c r="U240" s="83"/>
      <c r="V240" s="8"/>
    </row>
    <row r="241" spans="1:22" s="40" customFormat="1" ht="30" customHeight="1">
      <c r="A241" s="86"/>
      <c r="B241" s="110"/>
      <c r="C241" s="29"/>
      <c r="D241" s="29"/>
      <c r="E241" s="103"/>
      <c r="F241" s="53"/>
      <c r="G241" s="31"/>
      <c r="H241" s="54"/>
      <c r="I241" s="33">
        <v>3</v>
      </c>
      <c r="J241" s="34" t="s">
        <v>28</v>
      </c>
      <c r="K241" s="35" t="s">
        <v>29</v>
      </c>
      <c r="L241" s="36">
        <v>10</v>
      </c>
      <c r="M241" s="36"/>
      <c r="N241" s="36"/>
      <c r="O241" s="36"/>
      <c r="P241" s="37">
        <f t="shared" si="14"/>
        <v>10</v>
      </c>
      <c r="Q241" s="36">
        <v>70</v>
      </c>
      <c r="R241" s="38">
        <v>41</v>
      </c>
      <c r="S241" s="39">
        <f t="shared" si="15"/>
        <v>28700</v>
      </c>
      <c r="T241" s="82"/>
      <c r="U241" s="83"/>
      <c r="V241" s="8"/>
    </row>
    <row r="242" spans="1:22" s="40" customFormat="1" ht="27" customHeight="1">
      <c r="A242" s="84">
        <v>78</v>
      </c>
      <c r="B242" s="109">
        <v>660</v>
      </c>
      <c r="C242" s="29">
        <v>154663</v>
      </c>
      <c r="D242" s="29" t="s">
        <v>78</v>
      </c>
      <c r="E242" s="102" t="s">
        <v>232</v>
      </c>
      <c r="F242" s="53">
        <v>6</v>
      </c>
      <c r="G242" s="31" t="e">
        <f>H242-J242</f>
        <v>#VALUE!</v>
      </c>
      <c r="H242" s="54">
        <v>38</v>
      </c>
      <c r="I242" s="33">
        <v>1</v>
      </c>
      <c r="J242" s="34" t="s">
        <v>23</v>
      </c>
      <c r="K242" s="35" t="s">
        <v>233</v>
      </c>
      <c r="L242" s="36">
        <v>6</v>
      </c>
      <c r="M242" s="36"/>
      <c r="N242" s="36"/>
      <c r="O242" s="36">
        <v>24</v>
      </c>
      <c r="P242" s="37">
        <f t="shared" si="14"/>
        <v>30</v>
      </c>
      <c r="Q242" s="36">
        <v>70</v>
      </c>
      <c r="R242" s="38">
        <v>14</v>
      </c>
      <c r="S242" s="39">
        <f t="shared" si="15"/>
        <v>29400</v>
      </c>
      <c r="T242" s="82">
        <f>SUM(S242:S244)</f>
        <v>43610</v>
      </c>
      <c r="U242" s="83"/>
      <c r="V242" s="8"/>
    </row>
    <row r="243" spans="1:22" s="40" customFormat="1" ht="30" customHeight="1">
      <c r="A243" s="85"/>
      <c r="B243" s="111"/>
      <c r="C243" s="29"/>
      <c r="D243" s="29"/>
      <c r="E243" s="107"/>
      <c r="F243" s="53"/>
      <c r="G243" s="31"/>
      <c r="H243" s="54"/>
      <c r="I243" s="41">
        <v>3</v>
      </c>
      <c r="J243" s="35" t="s">
        <v>39</v>
      </c>
      <c r="K243" s="35" t="s">
        <v>29</v>
      </c>
      <c r="L243" s="38">
        <v>6</v>
      </c>
      <c r="M243" s="36"/>
      <c r="N243" s="36"/>
      <c r="O243" s="36"/>
      <c r="P243" s="37">
        <f t="shared" si="14"/>
        <v>6</v>
      </c>
      <c r="Q243" s="36">
        <v>70</v>
      </c>
      <c r="R243" s="38">
        <v>27</v>
      </c>
      <c r="S243" s="39">
        <f t="shared" si="15"/>
        <v>11340</v>
      </c>
      <c r="T243" s="82"/>
      <c r="U243" s="83"/>
      <c r="V243" s="8"/>
    </row>
    <row r="244" spans="1:22" s="40" customFormat="1" ht="30" customHeight="1">
      <c r="A244" s="86"/>
      <c r="B244" s="110"/>
      <c r="C244" s="29"/>
      <c r="D244" s="29"/>
      <c r="E244" s="103"/>
      <c r="F244" s="53"/>
      <c r="G244" s="31"/>
      <c r="H244" s="54"/>
      <c r="I244" s="41">
        <v>3</v>
      </c>
      <c r="J244" s="35" t="s">
        <v>105</v>
      </c>
      <c r="K244" s="35" t="s">
        <v>29</v>
      </c>
      <c r="L244" s="38">
        <v>1</v>
      </c>
      <c r="M244" s="36"/>
      <c r="N244" s="36"/>
      <c r="O244" s="36"/>
      <c r="P244" s="37">
        <f t="shared" si="14"/>
        <v>1</v>
      </c>
      <c r="Q244" s="36">
        <v>70</v>
      </c>
      <c r="R244" s="38">
        <v>41</v>
      </c>
      <c r="S244" s="39">
        <f t="shared" si="15"/>
        <v>2870</v>
      </c>
      <c r="T244" s="82"/>
      <c r="U244" s="83"/>
      <c r="V244" s="8"/>
    </row>
    <row r="245" spans="1:22" s="40" customFormat="1" ht="27" customHeight="1">
      <c r="A245" s="61">
        <v>79</v>
      </c>
      <c r="B245" s="62">
        <v>661</v>
      </c>
      <c r="C245" s="29">
        <v>154664</v>
      </c>
      <c r="D245" s="63" t="s">
        <v>78</v>
      </c>
      <c r="E245" s="64" t="s">
        <v>234</v>
      </c>
      <c r="F245" s="53">
        <v>6</v>
      </c>
      <c r="G245" s="31" t="e">
        <f>H245-J245</f>
        <v>#VALUE!</v>
      </c>
      <c r="H245" s="54">
        <v>22</v>
      </c>
      <c r="I245" s="33">
        <v>1</v>
      </c>
      <c r="J245" s="34" t="s">
        <v>38</v>
      </c>
      <c r="K245" s="35" t="s">
        <v>124</v>
      </c>
      <c r="L245" s="36"/>
      <c r="M245" s="36">
        <v>1</v>
      </c>
      <c r="N245" s="36"/>
      <c r="O245" s="36">
        <v>4</v>
      </c>
      <c r="P245" s="37">
        <f t="shared" si="14"/>
        <v>5</v>
      </c>
      <c r="Q245" s="36">
        <v>70</v>
      </c>
      <c r="R245" s="38">
        <v>10</v>
      </c>
      <c r="S245" s="39">
        <f t="shared" si="15"/>
        <v>3500</v>
      </c>
      <c r="T245" s="65">
        <f>SUM(S245:S245)</f>
        <v>3500</v>
      </c>
      <c r="U245" s="66"/>
      <c r="V245" s="8"/>
    </row>
    <row r="246" spans="1:22" s="40" customFormat="1" ht="30" customHeight="1">
      <c r="A246" s="42">
        <v>80</v>
      </c>
      <c r="B246" s="43">
        <v>662</v>
      </c>
      <c r="C246" s="29">
        <v>154669</v>
      </c>
      <c r="D246" s="63" t="s">
        <v>78</v>
      </c>
      <c r="E246" s="55" t="s">
        <v>235</v>
      </c>
      <c r="F246" s="53">
        <v>6</v>
      </c>
      <c r="G246" s="31" t="e">
        <f>H246-J246</f>
        <v>#VALUE!</v>
      </c>
      <c r="H246" s="54">
        <v>38</v>
      </c>
      <c r="I246" s="33">
        <v>3</v>
      </c>
      <c r="J246" s="34" t="s">
        <v>28</v>
      </c>
      <c r="K246" s="35" t="s">
        <v>29</v>
      </c>
      <c r="L246" s="36">
        <v>1</v>
      </c>
      <c r="M246" s="36"/>
      <c r="N246" s="36"/>
      <c r="O246" s="36"/>
      <c r="P246" s="37">
        <f t="shared" si="14"/>
        <v>1</v>
      </c>
      <c r="Q246" s="36">
        <v>70</v>
      </c>
      <c r="R246" s="38">
        <v>41</v>
      </c>
      <c r="S246" s="39">
        <f t="shared" si="15"/>
        <v>2870</v>
      </c>
      <c r="T246" s="44">
        <f>S246</f>
        <v>2870</v>
      </c>
      <c r="U246" s="45"/>
      <c r="V246" s="8"/>
    </row>
    <row r="247" spans="1:22" s="40" customFormat="1" ht="27" customHeight="1">
      <c r="A247" s="84">
        <v>81</v>
      </c>
      <c r="B247" s="87">
        <v>663</v>
      </c>
      <c r="C247" s="29">
        <v>154667</v>
      </c>
      <c r="D247" s="63" t="s">
        <v>78</v>
      </c>
      <c r="E247" s="102" t="s">
        <v>236</v>
      </c>
      <c r="F247" s="53">
        <v>6</v>
      </c>
      <c r="G247" s="31" t="e">
        <f>H247-J247</f>
        <v>#VALUE!</v>
      </c>
      <c r="H247" s="54">
        <v>39</v>
      </c>
      <c r="I247" s="33">
        <v>1</v>
      </c>
      <c r="J247" s="34" t="s">
        <v>23</v>
      </c>
      <c r="K247" s="35" t="s">
        <v>165</v>
      </c>
      <c r="L247" s="36">
        <v>3</v>
      </c>
      <c r="M247" s="36">
        <v>0</v>
      </c>
      <c r="N247" s="36">
        <v>0</v>
      </c>
      <c r="O247" s="36">
        <v>5</v>
      </c>
      <c r="P247" s="37">
        <f t="shared" si="14"/>
        <v>8</v>
      </c>
      <c r="Q247" s="36">
        <v>70</v>
      </c>
      <c r="R247" s="38">
        <v>5</v>
      </c>
      <c r="S247" s="39">
        <f t="shared" si="15"/>
        <v>2800</v>
      </c>
      <c r="T247" s="82">
        <f>SUM(S247:S252)</f>
        <v>18480</v>
      </c>
      <c r="U247" s="83"/>
      <c r="V247" s="8"/>
    </row>
    <row r="248" spans="1:22" s="40" customFormat="1" ht="27" customHeight="1">
      <c r="A248" s="85"/>
      <c r="B248" s="88"/>
      <c r="C248" s="29"/>
      <c r="D248" s="63"/>
      <c r="E248" s="107"/>
      <c r="F248" s="53"/>
      <c r="G248" s="31"/>
      <c r="H248" s="54"/>
      <c r="I248" s="33">
        <v>1</v>
      </c>
      <c r="J248" s="34" t="s">
        <v>23</v>
      </c>
      <c r="K248" s="35" t="s">
        <v>186</v>
      </c>
      <c r="L248" s="36">
        <v>3</v>
      </c>
      <c r="M248" s="36">
        <v>0</v>
      </c>
      <c r="N248" s="36">
        <v>0</v>
      </c>
      <c r="O248" s="36">
        <v>5</v>
      </c>
      <c r="P248" s="37">
        <f t="shared" si="14"/>
        <v>8</v>
      </c>
      <c r="Q248" s="36">
        <v>70</v>
      </c>
      <c r="R248" s="38">
        <v>5</v>
      </c>
      <c r="S248" s="39">
        <f t="shared" si="15"/>
        <v>2800</v>
      </c>
      <c r="T248" s="82"/>
      <c r="U248" s="83"/>
      <c r="V248" s="8"/>
    </row>
    <row r="249" spans="1:22" s="40" customFormat="1" ht="27" customHeight="1">
      <c r="A249" s="85"/>
      <c r="B249" s="88"/>
      <c r="C249" s="29"/>
      <c r="D249" s="63"/>
      <c r="E249" s="107"/>
      <c r="F249" s="53"/>
      <c r="G249" s="31"/>
      <c r="H249" s="54"/>
      <c r="I249" s="41">
        <v>2</v>
      </c>
      <c r="J249" s="34" t="s">
        <v>237</v>
      </c>
      <c r="K249" s="35" t="s">
        <v>238</v>
      </c>
      <c r="L249" s="38">
        <v>3</v>
      </c>
      <c r="M249" s="36">
        <v>0</v>
      </c>
      <c r="N249" s="36">
        <v>0</v>
      </c>
      <c r="O249" s="36">
        <v>5</v>
      </c>
      <c r="P249" s="37">
        <f t="shared" si="14"/>
        <v>8</v>
      </c>
      <c r="Q249" s="36">
        <v>70</v>
      </c>
      <c r="R249" s="38">
        <v>3</v>
      </c>
      <c r="S249" s="39">
        <f t="shared" si="15"/>
        <v>1680</v>
      </c>
      <c r="T249" s="82"/>
      <c r="U249" s="83"/>
      <c r="V249" s="8"/>
    </row>
    <row r="250" spans="1:22" s="40" customFormat="1" ht="27" customHeight="1">
      <c r="A250" s="85"/>
      <c r="B250" s="88"/>
      <c r="C250" s="29"/>
      <c r="D250" s="63"/>
      <c r="E250" s="107"/>
      <c r="F250" s="53"/>
      <c r="G250" s="31"/>
      <c r="H250" s="54"/>
      <c r="I250" s="41">
        <v>2</v>
      </c>
      <c r="J250" s="34" t="s">
        <v>239</v>
      </c>
      <c r="K250" s="35" t="s">
        <v>240</v>
      </c>
      <c r="L250" s="38">
        <v>3</v>
      </c>
      <c r="M250" s="36">
        <v>0</v>
      </c>
      <c r="N250" s="36">
        <v>0</v>
      </c>
      <c r="O250" s="36">
        <v>5</v>
      </c>
      <c r="P250" s="37">
        <f t="shared" si="14"/>
        <v>8</v>
      </c>
      <c r="Q250" s="36">
        <v>70</v>
      </c>
      <c r="R250" s="38">
        <v>7</v>
      </c>
      <c r="S250" s="39">
        <f t="shared" si="15"/>
        <v>3920</v>
      </c>
      <c r="T250" s="82"/>
      <c r="U250" s="83"/>
      <c r="V250" s="8"/>
    </row>
    <row r="251" spans="1:22" s="40" customFormat="1" ht="30" customHeight="1">
      <c r="A251" s="85"/>
      <c r="B251" s="88"/>
      <c r="C251" s="29"/>
      <c r="D251" s="63"/>
      <c r="E251" s="107"/>
      <c r="F251" s="53"/>
      <c r="G251" s="31"/>
      <c r="H251" s="54"/>
      <c r="I251" s="41">
        <v>3</v>
      </c>
      <c r="J251" s="35" t="s">
        <v>39</v>
      </c>
      <c r="K251" s="35" t="s">
        <v>29</v>
      </c>
      <c r="L251" s="38">
        <v>3</v>
      </c>
      <c r="M251" s="36"/>
      <c r="N251" s="36"/>
      <c r="O251" s="36"/>
      <c r="P251" s="37">
        <f t="shared" si="14"/>
        <v>3</v>
      </c>
      <c r="Q251" s="36">
        <v>70</v>
      </c>
      <c r="R251" s="38">
        <v>21</v>
      </c>
      <c r="S251" s="39">
        <f t="shared" si="15"/>
        <v>4410</v>
      </c>
      <c r="T251" s="82"/>
      <c r="U251" s="83"/>
      <c r="V251" s="8"/>
    </row>
    <row r="252" spans="1:22" s="40" customFormat="1" ht="30" customHeight="1">
      <c r="A252" s="86"/>
      <c r="B252" s="89"/>
      <c r="C252" s="29"/>
      <c r="D252" s="63"/>
      <c r="E252" s="103"/>
      <c r="F252" s="53"/>
      <c r="G252" s="31"/>
      <c r="H252" s="54"/>
      <c r="I252" s="41">
        <v>3</v>
      </c>
      <c r="J252" s="35" t="s">
        <v>105</v>
      </c>
      <c r="K252" s="35" t="s">
        <v>29</v>
      </c>
      <c r="L252" s="38">
        <v>1</v>
      </c>
      <c r="M252" s="36"/>
      <c r="N252" s="36"/>
      <c r="O252" s="36"/>
      <c r="P252" s="37">
        <f t="shared" si="14"/>
        <v>1</v>
      </c>
      <c r="Q252" s="36">
        <v>70</v>
      </c>
      <c r="R252" s="38">
        <v>41</v>
      </c>
      <c r="S252" s="39">
        <f t="shared" si="15"/>
        <v>2870</v>
      </c>
      <c r="T252" s="82"/>
      <c r="U252" s="83"/>
      <c r="V252" s="8"/>
    </row>
    <row r="253" spans="1:22" s="40" customFormat="1" ht="30" customHeight="1">
      <c r="A253" s="84">
        <v>82</v>
      </c>
      <c r="B253" s="87">
        <v>664</v>
      </c>
      <c r="C253" s="29"/>
      <c r="D253" s="63"/>
      <c r="E253" s="102" t="s">
        <v>241</v>
      </c>
      <c r="F253" s="53"/>
      <c r="G253" s="31"/>
      <c r="H253" s="54"/>
      <c r="I253" s="33">
        <v>1</v>
      </c>
      <c r="J253" s="34" t="s">
        <v>23</v>
      </c>
      <c r="K253" s="35" t="s">
        <v>124</v>
      </c>
      <c r="L253" s="36">
        <v>6</v>
      </c>
      <c r="M253" s="36">
        <v>0</v>
      </c>
      <c r="N253" s="36">
        <v>0</v>
      </c>
      <c r="O253" s="36">
        <v>28</v>
      </c>
      <c r="P253" s="37">
        <f t="shared" si="14"/>
        <v>34</v>
      </c>
      <c r="Q253" s="36">
        <v>70</v>
      </c>
      <c r="R253" s="38">
        <v>10</v>
      </c>
      <c r="S253" s="39">
        <f t="shared" si="15"/>
        <v>23800</v>
      </c>
      <c r="T253" s="82">
        <f>SUM(S253:S255)</f>
        <v>39690</v>
      </c>
      <c r="U253" s="83"/>
      <c r="V253" s="8"/>
    </row>
    <row r="254" spans="1:22" s="40" customFormat="1" ht="30" customHeight="1">
      <c r="A254" s="85"/>
      <c r="B254" s="88"/>
      <c r="C254" s="29"/>
      <c r="D254" s="63"/>
      <c r="E254" s="107"/>
      <c r="F254" s="53"/>
      <c r="G254" s="31"/>
      <c r="H254" s="54"/>
      <c r="I254" s="41">
        <v>3</v>
      </c>
      <c r="J254" s="35" t="s">
        <v>39</v>
      </c>
      <c r="K254" s="35" t="s">
        <v>29</v>
      </c>
      <c r="L254" s="38">
        <v>6</v>
      </c>
      <c r="M254" s="36"/>
      <c r="N254" s="36"/>
      <c r="O254" s="36"/>
      <c r="P254" s="37">
        <f t="shared" si="14"/>
        <v>6</v>
      </c>
      <c r="Q254" s="36">
        <v>70</v>
      </c>
      <c r="R254" s="38">
        <v>31</v>
      </c>
      <c r="S254" s="39">
        <f t="shared" si="15"/>
        <v>13020</v>
      </c>
      <c r="T254" s="82"/>
      <c r="U254" s="83"/>
      <c r="V254" s="8"/>
    </row>
    <row r="255" spans="1:22" s="40" customFormat="1" ht="30" customHeight="1">
      <c r="A255" s="86"/>
      <c r="B255" s="89"/>
      <c r="C255" s="29">
        <v>154668</v>
      </c>
      <c r="D255" s="63" t="s">
        <v>78</v>
      </c>
      <c r="E255" s="103"/>
      <c r="F255" s="53">
        <v>6</v>
      </c>
      <c r="G255" s="31" t="e">
        <f>H255-J255</f>
        <v>#VALUE!</v>
      </c>
      <c r="H255" s="54">
        <v>38</v>
      </c>
      <c r="I255" s="41">
        <v>3</v>
      </c>
      <c r="J255" s="35" t="s">
        <v>105</v>
      </c>
      <c r="K255" s="35" t="s">
        <v>29</v>
      </c>
      <c r="L255" s="38">
        <v>1</v>
      </c>
      <c r="M255" s="36"/>
      <c r="N255" s="36"/>
      <c r="O255" s="36"/>
      <c r="P255" s="37">
        <f t="shared" si="14"/>
        <v>1</v>
      </c>
      <c r="Q255" s="36">
        <v>70</v>
      </c>
      <c r="R255" s="38">
        <v>41</v>
      </c>
      <c r="S255" s="39">
        <f t="shared" si="15"/>
        <v>2870</v>
      </c>
      <c r="T255" s="82"/>
      <c r="U255" s="83"/>
      <c r="V255" s="8"/>
    </row>
    <row r="256" spans="1:22" s="40" customFormat="1" ht="30" customHeight="1">
      <c r="A256" s="84">
        <v>83</v>
      </c>
      <c r="B256" s="87">
        <v>665</v>
      </c>
      <c r="C256" s="29">
        <v>154661</v>
      </c>
      <c r="D256" s="63" t="s">
        <v>78</v>
      </c>
      <c r="E256" s="102" t="s">
        <v>242</v>
      </c>
      <c r="F256" s="53">
        <v>17</v>
      </c>
      <c r="G256" s="31" t="e">
        <f>H256-J256</f>
        <v>#VALUE!</v>
      </c>
      <c r="H256" s="54">
        <v>386</v>
      </c>
      <c r="I256" s="41">
        <v>3</v>
      </c>
      <c r="J256" s="35" t="s">
        <v>243</v>
      </c>
      <c r="K256" s="35" t="s">
        <v>29</v>
      </c>
      <c r="L256" s="36">
        <v>5</v>
      </c>
      <c r="M256" s="36"/>
      <c r="N256" s="36"/>
      <c r="O256" s="36"/>
      <c r="P256" s="37">
        <f t="shared" si="14"/>
        <v>5</v>
      </c>
      <c r="Q256" s="36">
        <v>70</v>
      </c>
      <c r="R256" s="36">
        <v>18</v>
      </c>
      <c r="S256" s="39">
        <f t="shared" si="15"/>
        <v>6300</v>
      </c>
      <c r="T256" s="104">
        <f>SUM(S256:S259)</f>
        <v>51380</v>
      </c>
      <c r="U256" s="96"/>
      <c r="V256" s="8"/>
    </row>
    <row r="257" spans="1:22" s="40" customFormat="1" ht="30" customHeight="1">
      <c r="A257" s="85"/>
      <c r="B257" s="88"/>
      <c r="C257" s="29"/>
      <c r="D257" s="63"/>
      <c r="E257" s="107"/>
      <c r="F257" s="53"/>
      <c r="G257" s="31"/>
      <c r="H257" s="54"/>
      <c r="I257" s="41">
        <v>3</v>
      </c>
      <c r="J257" s="35" t="s">
        <v>244</v>
      </c>
      <c r="K257" s="35" t="s">
        <v>29</v>
      </c>
      <c r="L257" s="36">
        <v>4</v>
      </c>
      <c r="M257" s="36"/>
      <c r="N257" s="36"/>
      <c r="O257" s="36"/>
      <c r="P257" s="37">
        <f t="shared" si="14"/>
        <v>4</v>
      </c>
      <c r="Q257" s="36">
        <v>70</v>
      </c>
      <c r="R257" s="36">
        <v>38</v>
      </c>
      <c r="S257" s="39">
        <f t="shared" si="15"/>
        <v>10640</v>
      </c>
      <c r="T257" s="108"/>
      <c r="U257" s="97"/>
      <c r="V257" s="8"/>
    </row>
    <row r="258" spans="1:22" s="40" customFormat="1" ht="30" customHeight="1">
      <c r="A258" s="85"/>
      <c r="B258" s="88"/>
      <c r="C258" s="29"/>
      <c r="D258" s="63"/>
      <c r="E258" s="107"/>
      <c r="F258" s="53"/>
      <c r="G258" s="31"/>
      <c r="H258" s="54"/>
      <c r="I258" s="41">
        <v>3</v>
      </c>
      <c r="J258" s="35" t="s">
        <v>39</v>
      </c>
      <c r="K258" s="35" t="s">
        <v>29</v>
      </c>
      <c r="L258" s="36">
        <v>10</v>
      </c>
      <c r="M258" s="36"/>
      <c r="N258" s="36"/>
      <c r="O258" s="36"/>
      <c r="P258" s="37">
        <f t="shared" si="14"/>
        <v>10</v>
      </c>
      <c r="Q258" s="36">
        <v>70</v>
      </c>
      <c r="R258" s="36">
        <v>41</v>
      </c>
      <c r="S258" s="39">
        <f t="shared" si="15"/>
        <v>28700</v>
      </c>
      <c r="T258" s="108"/>
      <c r="U258" s="97"/>
      <c r="V258" s="8"/>
    </row>
    <row r="259" spans="1:22" s="40" customFormat="1" ht="30" customHeight="1">
      <c r="A259" s="86"/>
      <c r="B259" s="89"/>
      <c r="C259" s="29"/>
      <c r="D259" s="63"/>
      <c r="E259" s="103"/>
      <c r="F259" s="53"/>
      <c r="G259" s="31"/>
      <c r="H259" s="54"/>
      <c r="I259" s="41">
        <v>3</v>
      </c>
      <c r="J259" s="35" t="s">
        <v>105</v>
      </c>
      <c r="K259" s="35" t="s">
        <v>29</v>
      </c>
      <c r="L259" s="36">
        <v>2</v>
      </c>
      <c r="M259" s="36"/>
      <c r="N259" s="36"/>
      <c r="O259" s="36"/>
      <c r="P259" s="37">
        <f t="shared" si="14"/>
        <v>2</v>
      </c>
      <c r="Q259" s="36">
        <v>70</v>
      </c>
      <c r="R259" s="36">
        <v>41</v>
      </c>
      <c r="S259" s="39">
        <f t="shared" si="15"/>
        <v>5740</v>
      </c>
      <c r="T259" s="105"/>
      <c r="U259" s="98"/>
      <c r="V259" s="8"/>
    </row>
    <row r="260" spans="1:22" s="40" customFormat="1" ht="27" customHeight="1">
      <c r="A260" s="84">
        <v>84</v>
      </c>
      <c r="B260" s="87">
        <v>666</v>
      </c>
      <c r="C260" s="29">
        <v>154671</v>
      </c>
      <c r="D260" s="63" t="s">
        <v>78</v>
      </c>
      <c r="E260" s="102" t="s">
        <v>245</v>
      </c>
      <c r="F260" s="53">
        <v>6</v>
      </c>
      <c r="G260" s="31" t="e">
        <f>H260-J260</f>
        <v>#VALUE!</v>
      </c>
      <c r="H260" s="54">
        <v>36</v>
      </c>
      <c r="I260" s="33">
        <v>1</v>
      </c>
      <c r="J260" s="34" t="s">
        <v>111</v>
      </c>
      <c r="K260" s="35" t="s">
        <v>37</v>
      </c>
      <c r="L260" s="38">
        <v>3</v>
      </c>
      <c r="M260" s="38">
        <v>0</v>
      </c>
      <c r="N260" s="38">
        <v>0</v>
      </c>
      <c r="O260" s="38">
        <v>5</v>
      </c>
      <c r="P260" s="37">
        <f>SUM(L260:O260)</f>
        <v>8</v>
      </c>
      <c r="Q260" s="36">
        <v>70</v>
      </c>
      <c r="R260" s="36">
        <v>20</v>
      </c>
      <c r="S260" s="39">
        <f t="shared" si="15"/>
        <v>11200</v>
      </c>
      <c r="T260" s="94">
        <f>SUM(S260:S266)</f>
        <v>46550</v>
      </c>
      <c r="U260" s="97"/>
      <c r="V260" s="8"/>
    </row>
    <row r="261" spans="1:22" s="40" customFormat="1" ht="27" customHeight="1">
      <c r="A261" s="85"/>
      <c r="B261" s="88"/>
      <c r="C261" s="29"/>
      <c r="D261" s="63"/>
      <c r="E261" s="107"/>
      <c r="F261" s="53"/>
      <c r="G261" s="31"/>
      <c r="H261" s="54"/>
      <c r="I261" s="33">
        <v>2</v>
      </c>
      <c r="J261" s="34" t="s">
        <v>246</v>
      </c>
      <c r="K261" s="35" t="s">
        <v>98</v>
      </c>
      <c r="L261" s="38">
        <v>5</v>
      </c>
      <c r="M261" s="38">
        <v>3</v>
      </c>
      <c r="N261" s="38">
        <v>0</v>
      </c>
      <c r="O261" s="38">
        <v>18</v>
      </c>
      <c r="P261" s="37">
        <f>SUM(L261:O261)</f>
        <v>26</v>
      </c>
      <c r="Q261" s="36">
        <v>70</v>
      </c>
      <c r="R261" s="36">
        <v>5</v>
      </c>
      <c r="S261" s="39">
        <f t="shared" si="15"/>
        <v>9100</v>
      </c>
      <c r="T261" s="94"/>
      <c r="U261" s="97"/>
      <c r="V261" s="8"/>
    </row>
    <row r="262" spans="1:22" s="40" customFormat="1" ht="27" customHeight="1">
      <c r="A262" s="85"/>
      <c r="B262" s="88"/>
      <c r="C262" s="29"/>
      <c r="D262" s="63"/>
      <c r="E262" s="107"/>
      <c r="F262" s="53"/>
      <c r="G262" s="31"/>
      <c r="H262" s="54"/>
      <c r="I262" s="33">
        <v>2</v>
      </c>
      <c r="J262" s="34" t="s">
        <v>247</v>
      </c>
      <c r="K262" s="35" t="s">
        <v>248</v>
      </c>
      <c r="L262" s="38">
        <v>7</v>
      </c>
      <c r="M262" s="38">
        <v>1</v>
      </c>
      <c r="N262" s="38">
        <v>0</v>
      </c>
      <c r="O262" s="38">
        <v>12</v>
      </c>
      <c r="P262" s="37">
        <f t="shared" ref="P262:P294" si="16">SUM(L262:O262)</f>
        <v>20</v>
      </c>
      <c r="Q262" s="36">
        <v>70</v>
      </c>
      <c r="R262" s="36">
        <v>7</v>
      </c>
      <c r="S262" s="39">
        <f t="shared" si="15"/>
        <v>9800</v>
      </c>
      <c r="T262" s="94"/>
      <c r="U262" s="97"/>
      <c r="V262" s="8"/>
    </row>
    <row r="263" spans="1:22" s="40" customFormat="1" ht="27" customHeight="1">
      <c r="A263" s="85"/>
      <c r="B263" s="88"/>
      <c r="C263" s="29"/>
      <c r="D263" s="63"/>
      <c r="E263" s="107"/>
      <c r="F263" s="53"/>
      <c r="G263" s="31"/>
      <c r="H263" s="54"/>
      <c r="I263" s="33">
        <v>3</v>
      </c>
      <c r="J263" s="34" t="s">
        <v>249</v>
      </c>
      <c r="K263" s="35" t="s">
        <v>37</v>
      </c>
      <c r="L263" s="38">
        <v>4</v>
      </c>
      <c r="M263" s="38"/>
      <c r="N263" s="38"/>
      <c r="O263" s="38"/>
      <c r="P263" s="37">
        <f t="shared" si="16"/>
        <v>4</v>
      </c>
      <c r="Q263" s="36">
        <v>70</v>
      </c>
      <c r="R263" s="36">
        <v>20</v>
      </c>
      <c r="S263" s="39">
        <f t="shared" si="15"/>
        <v>5600</v>
      </c>
      <c r="T263" s="94"/>
      <c r="U263" s="97"/>
      <c r="V263" s="8"/>
    </row>
    <row r="264" spans="1:22" s="40" customFormat="1" ht="27" customHeight="1">
      <c r="A264" s="85"/>
      <c r="B264" s="88"/>
      <c r="C264" s="29"/>
      <c r="D264" s="63"/>
      <c r="E264" s="107"/>
      <c r="F264" s="53"/>
      <c r="G264" s="31"/>
      <c r="H264" s="54"/>
      <c r="I264" s="33">
        <v>3</v>
      </c>
      <c r="J264" s="34" t="s">
        <v>250</v>
      </c>
      <c r="K264" s="35" t="s">
        <v>98</v>
      </c>
      <c r="L264" s="38">
        <v>2</v>
      </c>
      <c r="M264" s="38"/>
      <c r="N264" s="38"/>
      <c r="O264" s="38"/>
      <c r="P264" s="37">
        <f t="shared" si="16"/>
        <v>2</v>
      </c>
      <c r="Q264" s="36">
        <v>70</v>
      </c>
      <c r="R264" s="36">
        <v>5</v>
      </c>
      <c r="S264" s="39">
        <f t="shared" si="15"/>
        <v>700</v>
      </c>
      <c r="T264" s="94"/>
      <c r="U264" s="97"/>
      <c r="V264" s="8"/>
    </row>
    <row r="265" spans="1:22" s="40" customFormat="1" ht="27" customHeight="1">
      <c r="A265" s="85"/>
      <c r="B265" s="88"/>
      <c r="C265" s="29"/>
      <c r="D265" s="63"/>
      <c r="E265" s="107"/>
      <c r="F265" s="53"/>
      <c r="G265" s="31"/>
      <c r="H265" s="54"/>
      <c r="I265" s="41">
        <v>3</v>
      </c>
      <c r="J265" s="34" t="s">
        <v>251</v>
      </c>
      <c r="K265" s="35" t="s">
        <v>29</v>
      </c>
      <c r="L265" s="36">
        <v>7</v>
      </c>
      <c r="M265" s="36"/>
      <c r="N265" s="36"/>
      <c r="O265" s="36"/>
      <c r="P265" s="37">
        <f t="shared" si="16"/>
        <v>7</v>
      </c>
      <c r="Q265" s="36">
        <v>70</v>
      </c>
      <c r="R265" s="36">
        <v>9</v>
      </c>
      <c r="S265" s="39">
        <f t="shared" si="15"/>
        <v>4410</v>
      </c>
      <c r="T265" s="94"/>
      <c r="U265" s="97"/>
      <c r="V265" s="8"/>
    </row>
    <row r="266" spans="1:22" s="40" customFormat="1" ht="30" customHeight="1">
      <c r="A266" s="86"/>
      <c r="B266" s="89"/>
      <c r="C266" s="29"/>
      <c r="D266" s="63"/>
      <c r="E266" s="103"/>
      <c r="F266" s="53"/>
      <c r="G266" s="31"/>
      <c r="H266" s="54"/>
      <c r="I266" s="41">
        <v>3</v>
      </c>
      <c r="J266" s="35" t="s">
        <v>105</v>
      </c>
      <c r="K266" s="35" t="s">
        <v>29</v>
      </c>
      <c r="L266" s="36">
        <v>2</v>
      </c>
      <c r="M266" s="36"/>
      <c r="N266" s="36"/>
      <c r="O266" s="36"/>
      <c r="P266" s="37">
        <f t="shared" si="16"/>
        <v>2</v>
      </c>
      <c r="Q266" s="36">
        <v>70</v>
      </c>
      <c r="R266" s="36">
        <v>41</v>
      </c>
      <c r="S266" s="39">
        <f t="shared" si="15"/>
        <v>5740</v>
      </c>
      <c r="T266" s="95"/>
      <c r="U266" s="98"/>
      <c r="V266" s="8"/>
    </row>
    <row r="267" spans="1:22" s="40" customFormat="1" ht="30" customHeight="1">
      <c r="A267" s="84">
        <v>85</v>
      </c>
      <c r="B267" s="87">
        <v>667</v>
      </c>
      <c r="C267" s="29">
        <v>154670</v>
      </c>
      <c r="D267" s="63" t="s">
        <v>78</v>
      </c>
      <c r="E267" s="102" t="s">
        <v>252</v>
      </c>
      <c r="F267" s="53">
        <v>6</v>
      </c>
      <c r="G267" s="31" t="e">
        <f>H267-J279</f>
        <v>#VALUE!</v>
      </c>
      <c r="H267" s="54">
        <v>48</v>
      </c>
      <c r="I267" s="41">
        <v>3</v>
      </c>
      <c r="J267" s="35" t="s">
        <v>39</v>
      </c>
      <c r="K267" s="35" t="s">
        <v>29</v>
      </c>
      <c r="L267" s="38">
        <v>4</v>
      </c>
      <c r="M267" s="36"/>
      <c r="N267" s="36"/>
      <c r="O267" s="36"/>
      <c r="P267" s="37">
        <f t="shared" si="16"/>
        <v>4</v>
      </c>
      <c r="Q267" s="36">
        <v>70</v>
      </c>
      <c r="R267" s="38">
        <v>33</v>
      </c>
      <c r="S267" s="39">
        <f t="shared" si="15"/>
        <v>9240</v>
      </c>
      <c r="T267" s="104">
        <f>SUM(S267:S268)</f>
        <v>14980</v>
      </c>
      <c r="U267" s="96"/>
      <c r="V267" s="8"/>
    </row>
    <row r="268" spans="1:22" s="40" customFormat="1" ht="30" customHeight="1">
      <c r="A268" s="86"/>
      <c r="B268" s="89"/>
      <c r="C268" s="29"/>
      <c r="D268" s="63"/>
      <c r="E268" s="103"/>
      <c r="F268" s="53"/>
      <c r="G268" s="31"/>
      <c r="H268" s="54"/>
      <c r="I268" s="41">
        <v>3</v>
      </c>
      <c r="J268" s="35" t="s">
        <v>105</v>
      </c>
      <c r="K268" s="35" t="s">
        <v>29</v>
      </c>
      <c r="L268" s="38">
        <v>2</v>
      </c>
      <c r="M268" s="36"/>
      <c r="N268" s="36"/>
      <c r="O268" s="36"/>
      <c r="P268" s="37">
        <f t="shared" si="16"/>
        <v>2</v>
      </c>
      <c r="Q268" s="36">
        <v>70</v>
      </c>
      <c r="R268" s="38">
        <v>41</v>
      </c>
      <c r="S268" s="39">
        <f t="shared" si="15"/>
        <v>5740</v>
      </c>
      <c r="T268" s="105"/>
      <c r="U268" s="98"/>
      <c r="V268" s="8"/>
    </row>
    <row r="269" spans="1:22" s="40" customFormat="1" ht="27" customHeight="1">
      <c r="A269" s="84">
        <v>86</v>
      </c>
      <c r="B269" s="87">
        <v>668</v>
      </c>
      <c r="C269" s="29">
        <v>154666</v>
      </c>
      <c r="D269" s="63" t="s">
        <v>78</v>
      </c>
      <c r="E269" s="102" t="s">
        <v>253</v>
      </c>
      <c r="F269" s="53">
        <v>6</v>
      </c>
      <c r="G269" s="31" t="e">
        <f>H269-J269</f>
        <v>#VALUE!</v>
      </c>
      <c r="H269" s="54">
        <v>51</v>
      </c>
      <c r="I269" s="33">
        <v>1</v>
      </c>
      <c r="J269" s="34" t="s">
        <v>23</v>
      </c>
      <c r="K269" s="35" t="s">
        <v>223</v>
      </c>
      <c r="L269" s="36">
        <v>7</v>
      </c>
      <c r="M269" s="36">
        <v>2</v>
      </c>
      <c r="N269" s="36">
        <v>0</v>
      </c>
      <c r="O269" s="36">
        <v>9</v>
      </c>
      <c r="P269" s="37">
        <f t="shared" si="16"/>
        <v>18</v>
      </c>
      <c r="Q269" s="36">
        <v>70</v>
      </c>
      <c r="R269" s="38">
        <v>5</v>
      </c>
      <c r="S269" s="39">
        <f t="shared" si="15"/>
        <v>6300</v>
      </c>
      <c r="T269" s="82">
        <f>SUM(S269:S273)</f>
        <v>39340</v>
      </c>
      <c r="U269" s="99"/>
      <c r="V269" s="8"/>
    </row>
    <row r="270" spans="1:22" s="40" customFormat="1" ht="27" customHeight="1">
      <c r="A270" s="85"/>
      <c r="B270" s="88"/>
      <c r="C270" s="29"/>
      <c r="D270" s="63"/>
      <c r="E270" s="107"/>
      <c r="F270" s="53"/>
      <c r="G270" s="31"/>
      <c r="H270" s="54"/>
      <c r="I270" s="41">
        <v>2</v>
      </c>
      <c r="J270" s="34" t="s">
        <v>254</v>
      </c>
      <c r="K270" s="35" t="s">
        <v>165</v>
      </c>
      <c r="L270" s="36">
        <v>7</v>
      </c>
      <c r="M270" s="36">
        <v>2</v>
      </c>
      <c r="N270" s="36">
        <v>0</v>
      </c>
      <c r="O270" s="36">
        <v>25</v>
      </c>
      <c r="P270" s="37">
        <f t="shared" si="16"/>
        <v>34</v>
      </c>
      <c r="Q270" s="36">
        <v>70</v>
      </c>
      <c r="R270" s="38">
        <v>5</v>
      </c>
      <c r="S270" s="39">
        <f t="shared" si="15"/>
        <v>11900</v>
      </c>
      <c r="T270" s="82"/>
      <c r="U270" s="99"/>
      <c r="V270" s="8"/>
    </row>
    <row r="271" spans="1:22" s="40" customFormat="1" ht="27" customHeight="1">
      <c r="A271" s="85"/>
      <c r="B271" s="88"/>
      <c r="C271" s="29"/>
      <c r="D271" s="63"/>
      <c r="E271" s="107"/>
      <c r="F271" s="53"/>
      <c r="G271" s="31"/>
      <c r="H271" s="54"/>
      <c r="I271" s="41">
        <v>2</v>
      </c>
      <c r="J271" s="34" t="s">
        <v>185</v>
      </c>
      <c r="K271" s="35" t="s">
        <v>173</v>
      </c>
      <c r="L271" s="38">
        <v>7</v>
      </c>
      <c r="M271" s="36">
        <v>2</v>
      </c>
      <c r="N271" s="36">
        <v>0</v>
      </c>
      <c r="O271" s="36">
        <v>15</v>
      </c>
      <c r="P271" s="37">
        <f t="shared" si="16"/>
        <v>24</v>
      </c>
      <c r="Q271" s="36">
        <v>70</v>
      </c>
      <c r="R271" s="38">
        <v>5</v>
      </c>
      <c r="S271" s="39">
        <f t="shared" si="15"/>
        <v>8400</v>
      </c>
      <c r="T271" s="82"/>
      <c r="U271" s="99"/>
      <c r="V271" s="8"/>
    </row>
    <row r="272" spans="1:22" s="40" customFormat="1" ht="30" customHeight="1">
      <c r="A272" s="85"/>
      <c r="B272" s="88"/>
      <c r="C272" s="29"/>
      <c r="D272" s="63"/>
      <c r="E272" s="107"/>
      <c r="F272" s="53"/>
      <c r="G272" s="31"/>
      <c r="H272" s="54"/>
      <c r="I272" s="41">
        <v>3</v>
      </c>
      <c r="J272" s="35" t="s">
        <v>39</v>
      </c>
      <c r="K272" s="35" t="s">
        <v>29</v>
      </c>
      <c r="L272" s="38">
        <v>5</v>
      </c>
      <c r="M272" s="36"/>
      <c r="N272" s="36"/>
      <c r="O272" s="36"/>
      <c r="P272" s="37">
        <f t="shared" si="16"/>
        <v>5</v>
      </c>
      <c r="Q272" s="36">
        <v>70</v>
      </c>
      <c r="R272" s="38">
        <v>26</v>
      </c>
      <c r="S272" s="39">
        <f t="shared" si="15"/>
        <v>9100</v>
      </c>
      <c r="T272" s="82"/>
      <c r="U272" s="99"/>
      <c r="V272" s="8"/>
    </row>
    <row r="273" spans="1:22" s="40" customFormat="1" ht="30" customHeight="1">
      <c r="A273" s="86"/>
      <c r="B273" s="89"/>
      <c r="C273" s="29"/>
      <c r="D273" s="63"/>
      <c r="E273" s="103"/>
      <c r="F273" s="53"/>
      <c r="G273" s="31"/>
      <c r="H273" s="54"/>
      <c r="I273" s="41">
        <v>3</v>
      </c>
      <c r="J273" s="35" t="s">
        <v>105</v>
      </c>
      <c r="K273" s="35" t="s">
        <v>29</v>
      </c>
      <c r="L273" s="38">
        <v>2</v>
      </c>
      <c r="M273" s="36"/>
      <c r="N273" s="36"/>
      <c r="O273" s="36"/>
      <c r="P273" s="37">
        <f t="shared" si="16"/>
        <v>2</v>
      </c>
      <c r="Q273" s="36">
        <v>70</v>
      </c>
      <c r="R273" s="38">
        <v>26</v>
      </c>
      <c r="S273" s="39">
        <f t="shared" si="15"/>
        <v>3640</v>
      </c>
      <c r="T273" s="82"/>
      <c r="U273" s="99"/>
      <c r="V273" s="8"/>
    </row>
    <row r="274" spans="1:22" s="40" customFormat="1" ht="30" customHeight="1">
      <c r="A274" s="84">
        <v>87</v>
      </c>
      <c r="B274" s="87">
        <v>669</v>
      </c>
      <c r="C274" s="29">
        <v>154665</v>
      </c>
      <c r="D274" s="63" t="s">
        <v>78</v>
      </c>
      <c r="E274" s="102" t="s">
        <v>255</v>
      </c>
      <c r="F274" s="53">
        <v>6</v>
      </c>
      <c r="G274" s="31" t="e">
        <f>H274-J274</f>
        <v>#VALUE!</v>
      </c>
      <c r="H274" s="54">
        <v>61</v>
      </c>
      <c r="I274" s="33">
        <v>1</v>
      </c>
      <c r="J274" s="34" t="s">
        <v>23</v>
      </c>
      <c r="K274" s="35" t="s">
        <v>124</v>
      </c>
      <c r="L274" s="36">
        <v>2</v>
      </c>
      <c r="M274" s="36"/>
      <c r="N274" s="36"/>
      <c r="O274" s="36">
        <v>10</v>
      </c>
      <c r="P274" s="37">
        <f t="shared" si="16"/>
        <v>12</v>
      </c>
      <c r="Q274" s="36">
        <v>70</v>
      </c>
      <c r="R274" s="38">
        <v>10</v>
      </c>
      <c r="S274" s="39">
        <f t="shared" si="15"/>
        <v>8400</v>
      </c>
      <c r="T274" s="82">
        <f>SUM(S274:S278)</f>
        <v>44870</v>
      </c>
      <c r="U274" s="83"/>
      <c r="V274" s="8"/>
    </row>
    <row r="275" spans="1:22" s="40" customFormat="1" ht="30" customHeight="1">
      <c r="A275" s="85"/>
      <c r="B275" s="88"/>
      <c r="C275" s="29"/>
      <c r="D275" s="63"/>
      <c r="E275" s="107"/>
      <c r="F275" s="53"/>
      <c r="G275" s="31"/>
      <c r="H275" s="54"/>
      <c r="I275" s="41">
        <v>2</v>
      </c>
      <c r="J275" s="34" t="s">
        <v>256</v>
      </c>
      <c r="K275" s="35" t="s">
        <v>257</v>
      </c>
      <c r="L275" s="38"/>
      <c r="M275" s="36"/>
      <c r="N275" s="36"/>
      <c r="O275" s="36">
        <v>50</v>
      </c>
      <c r="P275" s="37">
        <f t="shared" si="16"/>
        <v>50</v>
      </c>
      <c r="Q275" s="36">
        <v>70</v>
      </c>
      <c r="R275" s="38">
        <v>1</v>
      </c>
      <c r="S275" s="39">
        <f t="shared" si="15"/>
        <v>3500</v>
      </c>
      <c r="T275" s="82"/>
      <c r="U275" s="83"/>
      <c r="V275" s="8"/>
    </row>
    <row r="276" spans="1:22" s="40" customFormat="1" ht="30" customHeight="1">
      <c r="A276" s="85"/>
      <c r="B276" s="88"/>
      <c r="C276" s="29"/>
      <c r="D276" s="63"/>
      <c r="E276" s="107"/>
      <c r="F276" s="53"/>
      <c r="G276" s="31"/>
      <c r="H276" s="54"/>
      <c r="I276" s="41">
        <v>3</v>
      </c>
      <c r="J276" s="35" t="s">
        <v>39</v>
      </c>
      <c r="K276" s="35" t="s">
        <v>29</v>
      </c>
      <c r="L276" s="38">
        <v>2</v>
      </c>
      <c r="M276" s="36"/>
      <c r="N276" s="36"/>
      <c r="O276" s="36"/>
      <c r="P276" s="37">
        <f t="shared" si="16"/>
        <v>2</v>
      </c>
      <c r="Q276" s="36">
        <v>70</v>
      </c>
      <c r="R276" s="38">
        <v>31</v>
      </c>
      <c r="S276" s="39">
        <f t="shared" si="15"/>
        <v>4340</v>
      </c>
      <c r="T276" s="82"/>
      <c r="U276" s="83"/>
      <c r="V276" s="8"/>
    </row>
    <row r="277" spans="1:22" s="40" customFormat="1" ht="30" customHeight="1">
      <c r="A277" s="85"/>
      <c r="B277" s="88"/>
      <c r="C277" s="29"/>
      <c r="D277" s="63"/>
      <c r="E277" s="107"/>
      <c r="F277" s="53"/>
      <c r="G277" s="31"/>
      <c r="H277" s="54"/>
      <c r="I277" s="41">
        <v>3</v>
      </c>
      <c r="J277" s="35" t="s">
        <v>39</v>
      </c>
      <c r="K277" s="35" t="s">
        <v>29</v>
      </c>
      <c r="L277" s="38">
        <v>9</v>
      </c>
      <c r="M277" s="36"/>
      <c r="N277" s="36"/>
      <c r="O277" s="36"/>
      <c r="P277" s="37">
        <f t="shared" si="16"/>
        <v>9</v>
      </c>
      <c r="Q277" s="36">
        <v>70</v>
      </c>
      <c r="R277" s="38">
        <v>41</v>
      </c>
      <c r="S277" s="39">
        <f t="shared" si="15"/>
        <v>25830</v>
      </c>
      <c r="T277" s="82"/>
      <c r="U277" s="83"/>
      <c r="V277" s="8"/>
    </row>
    <row r="278" spans="1:22" s="40" customFormat="1" ht="30" customHeight="1">
      <c r="A278" s="86"/>
      <c r="B278" s="89"/>
      <c r="C278" s="29"/>
      <c r="D278" s="63"/>
      <c r="E278" s="103"/>
      <c r="F278" s="53"/>
      <c r="G278" s="31"/>
      <c r="H278" s="54"/>
      <c r="I278" s="41">
        <v>3</v>
      </c>
      <c r="J278" s="35" t="s">
        <v>258</v>
      </c>
      <c r="K278" s="35" t="s">
        <v>259</v>
      </c>
      <c r="L278" s="38">
        <v>2</v>
      </c>
      <c r="M278" s="36"/>
      <c r="N278" s="36"/>
      <c r="O278" s="36"/>
      <c r="P278" s="37">
        <f t="shared" si="16"/>
        <v>2</v>
      </c>
      <c r="Q278" s="36">
        <v>70</v>
      </c>
      <c r="R278" s="38">
        <v>20</v>
      </c>
      <c r="S278" s="39">
        <f t="shared" si="15"/>
        <v>2800</v>
      </c>
      <c r="T278" s="82"/>
      <c r="U278" s="83"/>
      <c r="V278" s="8"/>
    </row>
    <row r="279" spans="1:22" s="40" customFormat="1" ht="30" customHeight="1">
      <c r="A279" s="84">
        <v>88</v>
      </c>
      <c r="B279" s="87">
        <v>670</v>
      </c>
      <c r="C279" s="29">
        <v>154672</v>
      </c>
      <c r="D279" s="63" t="s">
        <v>94</v>
      </c>
      <c r="E279" s="102" t="s">
        <v>260</v>
      </c>
      <c r="F279" s="53">
        <v>10</v>
      </c>
      <c r="G279" s="31" t="e">
        <f>H279-#REF!</f>
        <v>#REF!</v>
      </c>
      <c r="H279" s="54">
        <v>132</v>
      </c>
      <c r="I279" s="41">
        <v>1</v>
      </c>
      <c r="J279" s="35" t="s">
        <v>111</v>
      </c>
      <c r="K279" s="35" t="s">
        <v>35</v>
      </c>
      <c r="L279" s="38"/>
      <c r="M279" s="36">
        <v>3</v>
      </c>
      <c r="N279" s="36"/>
      <c r="O279" s="36">
        <v>14</v>
      </c>
      <c r="P279" s="37">
        <f>SUM(L279:O279)</f>
        <v>17</v>
      </c>
      <c r="Q279" s="36">
        <v>70</v>
      </c>
      <c r="R279" s="38">
        <v>15</v>
      </c>
      <c r="S279" s="39">
        <f>P279*R279*Q279</f>
        <v>17850</v>
      </c>
      <c r="T279" s="82">
        <f>SUM(S279:S282)</f>
        <v>33460</v>
      </c>
      <c r="U279" s="83"/>
      <c r="V279" s="8"/>
    </row>
    <row r="280" spans="1:22" s="40" customFormat="1" ht="30" customHeight="1">
      <c r="A280" s="85"/>
      <c r="B280" s="88"/>
      <c r="C280" s="29"/>
      <c r="D280" s="63"/>
      <c r="E280" s="107"/>
      <c r="F280" s="53"/>
      <c r="G280" s="31"/>
      <c r="H280" s="54"/>
      <c r="I280" s="41">
        <v>2</v>
      </c>
      <c r="J280" s="35" t="s">
        <v>261</v>
      </c>
      <c r="K280" s="35" t="s">
        <v>262</v>
      </c>
      <c r="L280" s="38"/>
      <c r="M280" s="36"/>
      <c r="N280" s="36"/>
      <c r="O280" s="36">
        <v>6</v>
      </c>
      <c r="P280" s="37">
        <f>SUM(L280:O280)</f>
        <v>6</v>
      </c>
      <c r="Q280" s="36">
        <v>70</v>
      </c>
      <c r="R280" s="38">
        <v>3</v>
      </c>
      <c r="S280" s="39">
        <f>P280*R280*Q280</f>
        <v>1260</v>
      </c>
      <c r="T280" s="82"/>
      <c r="U280" s="83"/>
      <c r="V280" s="8"/>
    </row>
    <row r="281" spans="1:22" s="40" customFormat="1" ht="30" customHeight="1">
      <c r="A281" s="85"/>
      <c r="B281" s="88"/>
      <c r="C281" s="29"/>
      <c r="D281" s="63"/>
      <c r="E281" s="107"/>
      <c r="F281" s="53"/>
      <c r="G281" s="31"/>
      <c r="H281" s="54"/>
      <c r="I281" s="41">
        <v>3</v>
      </c>
      <c r="J281" s="35" t="s">
        <v>39</v>
      </c>
      <c r="K281" s="35" t="s">
        <v>29</v>
      </c>
      <c r="L281" s="38">
        <v>2</v>
      </c>
      <c r="M281" s="36"/>
      <c r="N281" s="36"/>
      <c r="O281" s="36"/>
      <c r="P281" s="37">
        <f>SUM(L281:O281)</f>
        <v>2</v>
      </c>
      <c r="Q281" s="36">
        <v>70</v>
      </c>
      <c r="R281" s="38">
        <v>41</v>
      </c>
      <c r="S281" s="39">
        <f>P281*R281*Q281</f>
        <v>5740</v>
      </c>
      <c r="T281" s="82"/>
      <c r="U281" s="83"/>
      <c r="V281" s="8"/>
    </row>
    <row r="282" spans="1:22" s="40" customFormat="1" ht="30" customHeight="1">
      <c r="A282" s="86"/>
      <c r="B282" s="89"/>
      <c r="C282" s="29"/>
      <c r="D282" s="63"/>
      <c r="E282" s="103"/>
      <c r="F282" s="53"/>
      <c r="G282" s="31"/>
      <c r="H282" s="54"/>
      <c r="I282" s="41">
        <v>3</v>
      </c>
      <c r="J282" s="35" t="s">
        <v>105</v>
      </c>
      <c r="K282" s="35" t="s">
        <v>29</v>
      </c>
      <c r="L282" s="38">
        <v>3</v>
      </c>
      <c r="M282" s="36"/>
      <c r="N282" s="36"/>
      <c r="O282" s="36"/>
      <c r="P282" s="37">
        <f>SUM(L282:O282)</f>
        <v>3</v>
      </c>
      <c r="Q282" s="36">
        <v>70</v>
      </c>
      <c r="R282" s="38">
        <v>41</v>
      </c>
      <c r="S282" s="39">
        <f>P282*R282*Q282</f>
        <v>8610</v>
      </c>
      <c r="T282" s="82"/>
      <c r="U282" s="83"/>
      <c r="V282" s="8"/>
    </row>
    <row r="283" spans="1:22" s="40" customFormat="1" ht="30" customHeight="1">
      <c r="A283" s="84">
        <v>89</v>
      </c>
      <c r="B283" s="87">
        <v>671</v>
      </c>
      <c r="C283" s="29">
        <v>154679</v>
      </c>
      <c r="D283" s="63" t="s">
        <v>94</v>
      </c>
      <c r="E283" s="102" t="s">
        <v>263</v>
      </c>
      <c r="F283" s="53">
        <v>6</v>
      </c>
      <c r="G283" s="31" t="e">
        <f>H283-J283</f>
        <v>#VALUE!</v>
      </c>
      <c r="H283" s="54">
        <v>36</v>
      </c>
      <c r="I283" s="33">
        <v>1</v>
      </c>
      <c r="J283" s="34" t="s">
        <v>38</v>
      </c>
      <c r="K283" s="35" t="s">
        <v>264</v>
      </c>
      <c r="L283" s="36">
        <v>2</v>
      </c>
      <c r="M283" s="36">
        <v>2</v>
      </c>
      <c r="N283" s="36"/>
      <c r="O283" s="36">
        <v>6</v>
      </c>
      <c r="P283" s="37">
        <f t="shared" si="16"/>
        <v>10</v>
      </c>
      <c r="Q283" s="36">
        <v>70</v>
      </c>
      <c r="R283" s="38">
        <v>15</v>
      </c>
      <c r="S283" s="39">
        <f t="shared" si="15"/>
        <v>10500</v>
      </c>
      <c r="T283" s="82">
        <f>SUM(S283:S290)</f>
        <v>41440</v>
      </c>
      <c r="U283" s="83"/>
      <c r="V283" s="8"/>
    </row>
    <row r="284" spans="1:22" s="40" customFormat="1" ht="30" customHeight="1">
      <c r="A284" s="85"/>
      <c r="B284" s="88"/>
      <c r="C284" s="29"/>
      <c r="D284" s="63"/>
      <c r="E284" s="107"/>
      <c r="F284" s="53"/>
      <c r="G284" s="31"/>
      <c r="H284" s="54"/>
      <c r="I284" s="41">
        <v>1</v>
      </c>
      <c r="J284" s="34" t="s">
        <v>265</v>
      </c>
      <c r="K284" s="35" t="s">
        <v>72</v>
      </c>
      <c r="L284" s="38">
        <v>0</v>
      </c>
      <c r="M284" s="36">
        <v>2</v>
      </c>
      <c r="N284" s="36"/>
      <c r="O284" s="36">
        <v>12</v>
      </c>
      <c r="P284" s="37">
        <f t="shared" si="16"/>
        <v>14</v>
      </c>
      <c r="Q284" s="36">
        <v>70</v>
      </c>
      <c r="R284" s="38">
        <v>10</v>
      </c>
      <c r="S284" s="39">
        <f t="shared" si="15"/>
        <v>9800</v>
      </c>
      <c r="T284" s="82"/>
      <c r="U284" s="83"/>
      <c r="V284" s="8"/>
    </row>
    <row r="285" spans="1:22" s="40" customFormat="1" ht="30" customHeight="1">
      <c r="A285" s="85"/>
      <c r="B285" s="88"/>
      <c r="C285" s="29"/>
      <c r="D285" s="63"/>
      <c r="E285" s="107"/>
      <c r="F285" s="53"/>
      <c r="G285" s="31"/>
      <c r="H285" s="54"/>
      <c r="I285" s="41">
        <v>1</v>
      </c>
      <c r="J285" s="34" t="s">
        <v>265</v>
      </c>
      <c r="K285" s="35" t="s">
        <v>266</v>
      </c>
      <c r="L285" s="38">
        <v>1</v>
      </c>
      <c r="M285" s="36">
        <v>4</v>
      </c>
      <c r="N285" s="36"/>
      <c r="O285" s="36">
        <v>17</v>
      </c>
      <c r="P285" s="37">
        <f t="shared" si="16"/>
        <v>22</v>
      </c>
      <c r="Q285" s="36">
        <v>70</v>
      </c>
      <c r="R285" s="38">
        <v>2</v>
      </c>
      <c r="S285" s="39">
        <f t="shared" si="15"/>
        <v>3080</v>
      </c>
      <c r="T285" s="82"/>
      <c r="U285" s="83"/>
      <c r="V285" s="8"/>
    </row>
    <row r="286" spans="1:22" s="40" customFormat="1" ht="30" customHeight="1">
      <c r="A286" s="85"/>
      <c r="B286" s="88"/>
      <c r="C286" s="29"/>
      <c r="D286" s="63"/>
      <c r="E286" s="107"/>
      <c r="F286" s="53"/>
      <c r="G286" s="31"/>
      <c r="H286" s="54"/>
      <c r="I286" s="41">
        <v>1</v>
      </c>
      <c r="J286" s="34" t="s">
        <v>265</v>
      </c>
      <c r="K286" s="35" t="s">
        <v>267</v>
      </c>
      <c r="L286" s="38">
        <v>1</v>
      </c>
      <c r="M286" s="36">
        <v>4</v>
      </c>
      <c r="N286" s="36"/>
      <c r="O286" s="36">
        <v>17</v>
      </c>
      <c r="P286" s="37">
        <f t="shared" si="16"/>
        <v>22</v>
      </c>
      <c r="Q286" s="36">
        <v>70</v>
      </c>
      <c r="R286" s="38">
        <v>5</v>
      </c>
      <c r="S286" s="39">
        <f t="shared" si="15"/>
        <v>7700</v>
      </c>
      <c r="T286" s="82"/>
      <c r="U286" s="83"/>
      <c r="V286" s="8"/>
    </row>
    <row r="287" spans="1:22" s="40" customFormat="1" ht="30" customHeight="1">
      <c r="A287" s="85"/>
      <c r="B287" s="88"/>
      <c r="C287" s="29"/>
      <c r="D287" s="63"/>
      <c r="E287" s="107"/>
      <c r="F287" s="53"/>
      <c r="G287" s="31"/>
      <c r="H287" s="54"/>
      <c r="I287" s="41">
        <v>2</v>
      </c>
      <c r="J287" s="34" t="s">
        <v>268</v>
      </c>
      <c r="K287" s="35" t="s">
        <v>269</v>
      </c>
      <c r="L287" s="38">
        <v>1</v>
      </c>
      <c r="M287" s="36">
        <v>1</v>
      </c>
      <c r="N287" s="36"/>
      <c r="O287" s="36">
        <v>10</v>
      </c>
      <c r="P287" s="37">
        <f t="shared" ref="P287" si="17">SUM(L287:O287)</f>
        <v>12</v>
      </c>
      <c r="Q287" s="36">
        <v>70</v>
      </c>
      <c r="R287" s="38">
        <v>4</v>
      </c>
      <c r="S287" s="39">
        <f t="shared" si="15"/>
        <v>3360</v>
      </c>
      <c r="T287" s="82"/>
      <c r="U287" s="83"/>
      <c r="V287" s="8"/>
    </row>
    <row r="288" spans="1:22" s="40" customFormat="1" ht="30" customHeight="1">
      <c r="A288" s="85"/>
      <c r="B288" s="88"/>
      <c r="C288" s="29"/>
      <c r="D288" s="63"/>
      <c r="E288" s="107"/>
      <c r="F288" s="53"/>
      <c r="G288" s="31"/>
      <c r="H288" s="54"/>
      <c r="I288" s="41">
        <v>3</v>
      </c>
      <c r="J288" s="35" t="s">
        <v>39</v>
      </c>
      <c r="K288" s="35" t="s">
        <v>29</v>
      </c>
      <c r="L288" s="38">
        <v>1</v>
      </c>
      <c r="M288" s="36"/>
      <c r="N288" s="36"/>
      <c r="O288" s="36"/>
      <c r="P288" s="37">
        <f t="shared" si="16"/>
        <v>1</v>
      </c>
      <c r="Q288" s="36">
        <v>70</v>
      </c>
      <c r="R288" s="38">
        <v>2</v>
      </c>
      <c r="S288" s="39">
        <f t="shared" si="15"/>
        <v>140</v>
      </c>
      <c r="T288" s="82"/>
      <c r="U288" s="83"/>
      <c r="V288" s="8"/>
    </row>
    <row r="289" spans="1:22" s="40" customFormat="1" ht="30" customHeight="1">
      <c r="A289" s="85"/>
      <c r="B289" s="88"/>
      <c r="C289" s="29"/>
      <c r="D289" s="63"/>
      <c r="E289" s="107"/>
      <c r="F289" s="53"/>
      <c r="G289" s="31"/>
      <c r="H289" s="54"/>
      <c r="I289" s="41">
        <v>3</v>
      </c>
      <c r="J289" s="35" t="s">
        <v>39</v>
      </c>
      <c r="K289" s="35" t="s">
        <v>29</v>
      </c>
      <c r="L289" s="38">
        <v>1</v>
      </c>
      <c r="M289" s="36"/>
      <c r="N289" s="36"/>
      <c r="O289" s="36"/>
      <c r="P289" s="37">
        <f t="shared" si="16"/>
        <v>1</v>
      </c>
      <c r="Q289" s="36">
        <v>70</v>
      </c>
      <c r="R289" s="38">
        <v>16</v>
      </c>
      <c r="S289" s="39">
        <f t="shared" si="15"/>
        <v>1120</v>
      </c>
      <c r="T289" s="82"/>
      <c r="U289" s="83"/>
      <c r="V289" s="8"/>
    </row>
    <row r="290" spans="1:22" s="40" customFormat="1" ht="30" customHeight="1">
      <c r="A290" s="86"/>
      <c r="B290" s="89"/>
      <c r="C290" s="29"/>
      <c r="D290" s="63"/>
      <c r="E290" s="103"/>
      <c r="F290" s="53"/>
      <c r="G290" s="31"/>
      <c r="H290" s="54"/>
      <c r="I290" s="41">
        <v>3</v>
      </c>
      <c r="J290" s="35" t="s">
        <v>105</v>
      </c>
      <c r="K290" s="35" t="s">
        <v>29</v>
      </c>
      <c r="L290" s="38">
        <v>2</v>
      </c>
      <c r="M290" s="36"/>
      <c r="N290" s="36"/>
      <c r="O290" s="36"/>
      <c r="P290" s="37">
        <f t="shared" si="16"/>
        <v>2</v>
      </c>
      <c r="Q290" s="36">
        <v>70</v>
      </c>
      <c r="R290" s="38">
        <v>41</v>
      </c>
      <c r="S290" s="39">
        <f t="shared" si="15"/>
        <v>5740</v>
      </c>
      <c r="T290" s="82"/>
      <c r="U290" s="83"/>
      <c r="V290" s="8"/>
    </row>
    <row r="291" spans="1:22" s="40" customFormat="1" ht="30" customHeight="1">
      <c r="A291" s="84">
        <v>90</v>
      </c>
      <c r="B291" s="87">
        <v>672</v>
      </c>
      <c r="C291" s="29">
        <v>154678</v>
      </c>
      <c r="D291" s="63" t="s">
        <v>94</v>
      </c>
      <c r="E291" s="102" t="s">
        <v>270</v>
      </c>
      <c r="F291" s="53">
        <v>6</v>
      </c>
      <c r="G291" s="31" t="e">
        <f>H291-J291</f>
        <v>#VALUE!</v>
      </c>
      <c r="H291" s="54">
        <v>25</v>
      </c>
      <c r="I291" s="33">
        <v>1</v>
      </c>
      <c r="J291" s="34" t="s">
        <v>23</v>
      </c>
      <c r="K291" s="35" t="s">
        <v>32</v>
      </c>
      <c r="L291" s="36">
        <v>4</v>
      </c>
      <c r="M291" s="36"/>
      <c r="N291" s="36"/>
      <c r="O291" s="36">
        <v>21</v>
      </c>
      <c r="P291" s="37">
        <f t="shared" si="16"/>
        <v>25</v>
      </c>
      <c r="Q291" s="36">
        <v>70</v>
      </c>
      <c r="R291" s="36">
        <v>20</v>
      </c>
      <c r="S291" s="39">
        <f t="shared" si="15"/>
        <v>35000</v>
      </c>
      <c r="T291" s="104">
        <f>SUM(S291:S294)</f>
        <v>58450</v>
      </c>
      <c r="U291" s="96"/>
      <c r="V291" s="8"/>
    </row>
    <row r="292" spans="1:22" s="40" customFormat="1" ht="30" customHeight="1">
      <c r="A292" s="85"/>
      <c r="B292" s="88"/>
      <c r="C292" s="29"/>
      <c r="D292" s="63"/>
      <c r="E292" s="107"/>
      <c r="F292" s="53"/>
      <c r="G292" s="31"/>
      <c r="H292" s="54"/>
      <c r="I292" s="41">
        <v>2</v>
      </c>
      <c r="J292" s="35" t="s">
        <v>87</v>
      </c>
      <c r="K292" s="35" t="s">
        <v>112</v>
      </c>
      <c r="L292" s="36">
        <v>4</v>
      </c>
      <c r="M292" s="36"/>
      <c r="N292" s="36"/>
      <c r="O292" s="36">
        <v>21</v>
      </c>
      <c r="P292" s="37">
        <f t="shared" ref="P292:P293" si="18">SUM(L292:O292)</f>
        <v>25</v>
      </c>
      <c r="Q292" s="36">
        <v>70</v>
      </c>
      <c r="R292" s="36">
        <v>10</v>
      </c>
      <c r="S292" s="39">
        <f t="shared" si="15"/>
        <v>17500</v>
      </c>
      <c r="T292" s="108"/>
      <c r="U292" s="97"/>
      <c r="V292" s="8"/>
    </row>
    <row r="293" spans="1:22" s="40" customFormat="1" ht="30" customHeight="1">
      <c r="A293" s="85"/>
      <c r="B293" s="88"/>
      <c r="C293" s="29"/>
      <c r="D293" s="63"/>
      <c r="E293" s="107"/>
      <c r="F293" s="53"/>
      <c r="G293" s="31"/>
      <c r="H293" s="54"/>
      <c r="I293" s="41">
        <v>3</v>
      </c>
      <c r="J293" s="35" t="s">
        <v>39</v>
      </c>
      <c r="K293" s="35" t="s">
        <v>29</v>
      </c>
      <c r="L293" s="36">
        <v>4</v>
      </c>
      <c r="M293" s="36"/>
      <c r="N293" s="36"/>
      <c r="O293" s="36"/>
      <c r="P293" s="37">
        <f t="shared" si="18"/>
        <v>4</v>
      </c>
      <c r="Q293" s="36">
        <v>70</v>
      </c>
      <c r="R293" s="36">
        <v>11</v>
      </c>
      <c r="S293" s="39">
        <f t="shared" si="15"/>
        <v>3080</v>
      </c>
      <c r="T293" s="108"/>
      <c r="U293" s="97"/>
      <c r="V293" s="8"/>
    </row>
    <row r="294" spans="1:22" s="40" customFormat="1" ht="30" customHeight="1">
      <c r="A294" s="86"/>
      <c r="B294" s="89"/>
      <c r="C294" s="29"/>
      <c r="D294" s="63"/>
      <c r="E294" s="103"/>
      <c r="F294" s="53"/>
      <c r="G294" s="31"/>
      <c r="H294" s="54"/>
      <c r="I294" s="41">
        <v>3</v>
      </c>
      <c r="J294" s="35" t="s">
        <v>105</v>
      </c>
      <c r="K294" s="35" t="s">
        <v>29</v>
      </c>
      <c r="L294" s="36">
        <v>1</v>
      </c>
      <c r="M294" s="36"/>
      <c r="N294" s="36"/>
      <c r="O294" s="36"/>
      <c r="P294" s="37">
        <f t="shared" si="16"/>
        <v>1</v>
      </c>
      <c r="Q294" s="36">
        <v>70</v>
      </c>
      <c r="R294" s="36">
        <v>41</v>
      </c>
      <c r="S294" s="39">
        <f t="shared" si="15"/>
        <v>2870</v>
      </c>
      <c r="T294" s="105"/>
      <c r="U294" s="98"/>
      <c r="V294" s="8"/>
    </row>
    <row r="295" spans="1:22" s="40" customFormat="1" ht="30" customHeight="1">
      <c r="A295" s="84">
        <v>91</v>
      </c>
      <c r="B295" s="87">
        <v>673</v>
      </c>
      <c r="C295" s="67">
        <v>154677</v>
      </c>
      <c r="D295" s="63" t="s">
        <v>94</v>
      </c>
      <c r="E295" s="102" t="s">
        <v>271</v>
      </c>
      <c r="F295" s="53">
        <v>6</v>
      </c>
      <c r="G295" s="31" t="e">
        <f>H295-J295</f>
        <v>#VALUE!</v>
      </c>
      <c r="H295" s="54">
        <v>45</v>
      </c>
      <c r="I295" s="33">
        <v>1</v>
      </c>
      <c r="J295" s="34" t="s">
        <v>23</v>
      </c>
      <c r="K295" s="35" t="s">
        <v>165</v>
      </c>
      <c r="L295" s="36">
        <v>3</v>
      </c>
      <c r="M295" s="36">
        <v>2</v>
      </c>
      <c r="N295" s="36">
        <v>0</v>
      </c>
      <c r="O295" s="36">
        <v>17</v>
      </c>
      <c r="P295" s="37">
        <f>SUM(L295:O295)</f>
        <v>22</v>
      </c>
      <c r="Q295" s="36">
        <v>70</v>
      </c>
      <c r="R295" s="38">
        <v>5</v>
      </c>
      <c r="S295" s="39">
        <f t="shared" si="15"/>
        <v>7700</v>
      </c>
      <c r="T295" s="82">
        <f>SUM(S295:S299)</f>
        <v>31430</v>
      </c>
      <c r="U295" s="83"/>
      <c r="V295" s="8"/>
    </row>
    <row r="296" spans="1:22" s="40" customFormat="1" ht="30" customHeight="1">
      <c r="A296" s="85"/>
      <c r="B296" s="88"/>
      <c r="C296" s="67"/>
      <c r="D296" s="63"/>
      <c r="E296" s="107"/>
      <c r="F296" s="53"/>
      <c r="G296" s="31"/>
      <c r="H296" s="54"/>
      <c r="I296" s="41">
        <v>2</v>
      </c>
      <c r="J296" s="35" t="s">
        <v>272</v>
      </c>
      <c r="K296" s="35" t="s">
        <v>65</v>
      </c>
      <c r="L296" s="36">
        <v>3</v>
      </c>
      <c r="M296" s="36">
        <v>2</v>
      </c>
      <c r="N296" s="36">
        <v>0</v>
      </c>
      <c r="O296" s="36">
        <v>17</v>
      </c>
      <c r="P296" s="37">
        <f t="shared" ref="P296:P299" si="19">SUM(L296:O296)</f>
        <v>22</v>
      </c>
      <c r="Q296" s="36">
        <v>70</v>
      </c>
      <c r="R296" s="36">
        <v>4</v>
      </c>
      <c r="S296" s="39">
        <f t="shared" si="15"/>
        <v>6160</v>
      </c>
      <c r="T296" s="82"/>
      <c r="U296" s="83"/>
      <c r="V296" s="8"/>
    </row>
    <row r="297" spans="1:22" s="40" customFormat="1" ht="30" customHeight="1">
      <c r="A297" s="85"/>
      <c r="B297" s="88"/>
      <c r="C297" s="67"/>
      <c r="D297" s="63"/>
      <c r="E297" s="107"/>
      <c r="F297" s="53"/>
      <c r="G297" s="31"/>
      <c r="H297" s="54"/>
      <c r="I297" s="41">
        <v>2</v>
      </c>
      <c r="J297" s="35" t="s">
        <v>273</v>
      </c>
      <c r="K297" s="35" t="s">
        <v>274</v>
      </c>
      <c r="L297" s="36">
        <v>4</v>
      </c>
      <c r="M297" s="36">
        <v>2</v>
      </c>
      <c r="N297" s="36">
        <v>0</v>
      </c>
      <c r="O297" s="36">
        <v>17</v>
      </c>
      <c r="P297" s="37">
        <f t="shared" si="19"/>
        <v>23</v>
      </c>
      <c r="Q297" s="36">
        <v>70</v>
      </c>
      <c r="R297" s="36">
        <v>6</v>
      </c>
      <c r="S297" s="39">
        <f t="shared" si="15"/>
        <v>9660</v>
      </c>
      <c r="T297" s="82"/>
      <c r="U297" s="83"/>
      <c r="V297" s="8"/>
    </row>
    <row r="298" spans="1:22" s="40" customFormat="1" ht="30" customHeight="1">
      <c r="A298" s="85"/>
      <c r="B298" s="88"/>
      <c r="C298" s="67"/>
      <c r="D298" s="63"/>
      <c r="E298" s="107"/>
      <c r="F298" s="53"/>
      <c r="G298" s="31"/>
      <c r="H298" s="54"/>
      <c r="I298" s="41">
        <v>3</v>
      </c>
      <c r="J298" s="35" t="s">
        <v>39</v>
      </c>
      <c r="K298" s="35" t="s">
        <v>29</v>
      </c>
      <c r="L298" s="36">
        <v>3</v>
      </c>
      <c r="M298" s="36"/>
      <c r="N298" s="36"/>
      <c r="O298" s="36"/>
      <c r="P298" s="37">
        <f t="shared" si="19"/>
        <v>3</v>
      </c>
      <c r="Q298" s="36">
        <v>70</v>
      </c>
      <c r="R298" s="36">
        <v>26</v>
      </c>
      <c r="S298" s="39">
        <f t="shared" si="15"/>
        <v>5460</v>
      </c>
      <c r="T298" s="82"/>
      <c r="U298" s="83"/>
      <c r="V298" s="8"/>
    </row>
    <row r="299" spans="1:22" s="40" customFormat="1" ht="30" customHeight="1">
      <c r="A299" s="86"/>
      <c r="B299" s="89"/>
      <c r="C299" s="67"/>
      <c r="D299" s="63"/>
      <c r="E299" s="103"/>
      <c r="F299" s="53"/>
      <c r="G299" s="31"/>
      <c r="H299" s="54"/>
      <c r="I299" s="41">
        <v>3</v>
      </c>
      <c r="J299" s="35" t="s">
        <v>105</v>
      </c>
      <c r="K299" s="35" t="s">
        <v>29</v>
      </c>
      <c r="L299" s="36">
        <v>1</v>
      </c>
      <c r="M299" s="36"/>
      <c r="N299" s="36"/>
      <c r="O299" s="36"/>
      <c r="P299" s="37">
        <f t="shared" si="19"/>
        <v>1</v>
      </c>
      <c r="Q299" s="36">
        <v>70</v>
      </c>
      <c r="R299" s="36">
        <v>35</v>
      </c>
      <c r="S299" s="39">
        <f t="shared" si="15"/>
        <v>2450</v>
      </c>
      <c r="T299" s="82"/>
      <c r="U299" s="83"/>
      <c r="V299" s="8"/>
    </row>
    <row r="300" spans="1:22" s="40" customFormat="1" ht="30" customHeight="1">
      <c r="A300" s="84">
        <v>92</v>
      </c>
      <c r="B300" s="87">
        <v>674</v>
      </c>
      <c r="C300" s="29">
        <v>154680</v>
      </c>
      <c r="D300" s="63" t="s">
        <v>94</v>
      </c>
      <c r="E300" s="102" t="s">
        <v>275</v>
      </c>
      <c r="F300" s="53">
        <v>6</v>
      </c>
      <c r="G300" s="31" t="e">
        <f>H300-J300</f>
        <v>#VALUE!</v>
      </c>
      <c r="H300" s="54">
        <v>89</v>
      </c>
      <c r="I300" s="33">
        <v>1</v>
      </c>
      <c r="J300" s="34" t="s">
        <v>23</v>
      </c>
      <c r="K300" s="35" t="s">
        <v>276</v>
      </c>
      <c r="L300" s="36"/>
      <c r="M300" s="36">
        <v>6</v>
      </c>
      <c r="N300" s="36"/>
      <c r="O300" s="36"/>
      <c r="P300" s="37">
        <f>SUM(L300:O300)</f>
        <v>6</v>
      </c>
      <c r="Q300" s="36">
        <v>70</v>
      </c>
      <c r="R300" s="38">
        <v>20</v>
      </c>
      <c r="S300" s="39">
        <f t="shared" si="15"/>
        <v>8400</v>
      </c>
      <c r="T300" s="82">
        <f>SUM(S300:S303)</f>
        <v>101360</v>
      </c>
      <c r="U300" s="83"/>
      <c r="V300" s="8"/>
    </row>
    <row r="301" spans="1:22" s="40" customFormat="1" ht="30" customHeight="1">
      <c r="A301" s="85"/>
      <c r="B301" s="88"/>
      <c r="C301" s="29"/>
      <c r="D301" s="63"/>
      <c r="E301" s="107"/>
      <c r="F301" s="53"/>
      <c r="G301" s="31"/>
      <c r="H301" s="54"/>
      <c r="I301" s="33">
        <v>2</v>
      </c>
      <c r="J301" s="34" t="s">
        <v>27</v>
      </c>
      <c r="K301" s="35" t="s">
        <v>51</v>
      </c>
      <c r="L301" s="36">
        <v>1</v>
      </c>
      <c r="M301" s="36">
        <v>5</v>
      </c>
      <c r="N301" s="36"/>
      <c r="O301" s="36">
        <v>19</v>
      </c>
      <c r="P301" s="37">
        <f t="shared" ref="P301" si="20">SUM(L301:O301)</f>
        <v>25</v>
      </c>
      <c r="Q301" s="36">
        <v>70</v>
      </c>
      <c r="R301" s="38">
        <v>40</v>
      </c>
      <c r="S301" s="39">
        <f t="shared" si="15"/>
        <v>70000</v>
      </c>
      <c r="T301" s="82"/>
      <c r="U301" s="83"/>
      <c r="V301" s="8"/>
    </row>
    <row r="302" spans="1:22" s="40" customFormat="1" ht="30" customHeight="1">
      <c r="A302" s="85"/>
      <c r="B302" s="88"/>
      <c r="C302" s="29"/>
      <c r="D302" s="63"/>
      <c r="E302" s="107"/>
      <c r="F302" s="53"/>
      <c r="G302" s="31"/>
      <c r="H302" s="54"/>
      <c r="I302" s="41">
        <v>3</v>
      </c>
      <c r="J302" s="35" t="s">
        <v>39</v>
      </c>
      <c r="K302" s="35" t="s">
        <v>29</v>
      </c>
      <c r="L302" s="36">
        <v>6</v>
      </c>
      <c r="M302" s="36"/>
      <c r="N302" s="36"/>
      <c r="O302" s="36"/>
      <c r="P302" s="37">
        <f>SUM(L302:O302)</f>
        <v>6</v>
      </c>
      <c r="Q302" s="36">
        <v>70</v>
      </c>
      <c r="R302" s="38">
        <v>41</v>
      </c>
      <c r="S302" s="39">
        <f t="shared" si="15"/>
        <v>17220</v>
      </c>
      <c r="T302" s="82"/>
      <c r="U302" s="83"/>
      <c r="V302" s="8"/>
    </row>
    <row r="303" spans="1:22" s="40" customFormat="1" ht="30" customHeight="1">
      <c r="A303" s="86"/>
      <c r="B303" s="89"/>
      <c r="C303" s="29"/>
      <c r="D303" s="63"/>
      <c r="E303" s="103"/>
      <c r="F303" s="53"/>
      <c r="G303" s="31"/>
      <c r="H303" s="54"/>
      <c r="I303" s="41">
        <v>3</v>
      </c>
      <c r="J303" s="35" t="s">
        <v>105</v>
      </c>
      <c r="K303" s="35" t="s">
        <v>29</v>
      </c>
      <c r="L303" s="36">
        <v>2</v>
      </c>
      <c r="M303" s="36"/>
      <c r="N303" s="36"/>
      <c r="O303" s="36"/>
      <c r="P303" s="37">
        <f>SUM(L303:O303)</f>
        <v>2</v>
      </c>
      <c r="Q303" s="36">
        <v>70</v>
      </c>
      <c r="R303" s="38">
        <v>41</v>
      </c>
      <c r="S303" s="39">
        <f t="shared" si="15"/>
        <v>5740</v>
      </c>
      <c r="T303" s="82"/>
      <c r="U303" s="83"/>
      <c r="V303" s="8"/>
    </row>
    <row r="304" spans="1:22" s="40" customFormat="1" ht="30" customHeight="1">
      <c r="A304" s="84">
        <v>93</v>
      </c>
      <c r="B304" s="87">
        <v>675</v>
      </c>
      <c r="C304" s="29">
        <v>154674</v>
      </c>
      <c r="D304" s="63" t="s">
        <v>94</v>
      </c>
      <c r="E304" s="102" t="s">
        <v>277</v>
      </c>
      <c r="F304" s="53">
        <v>6</v>
      </c>
      <c r="G304" s="31" t="e">
        <f>H304-J304</f>
        <v>#VALUE!</v>
      </c>
      <c r="H304" s="54">
        <v>36</v>
      </c>
      <c r="I304" s="33">
        <v>1</v>
      </c>
      <c r="J304" s="34" t="s">
        <v>278</v>
      </c>
      <c r="K304" s="35" t="s">
        <v>186</v>
      </c>
      <c r="L304" s="36">
        <v>4</v>
      </c>
      <c r="M304" s="36">
        <v>3</v>
      </c>
      <c r="N304" s="36">
        <v>0</v>
      </c>
      <c r="O304" s="36">
        <v>3</v>
      </c>
      <c r="P304" s="37">
        <f t="shared" ref="P304:P345" si="21">SUM(L304:O304)</f>
        <v>10</v>
      </c>
      <c r="Q304" s="36">
        <v>70</v>
      </c>
      <c r="R304" s="38">
        <v>5</v>
      </c>
      <c r="S304" s="39">
        <f t="shared" si="15"/>
        <v>3500</v>
      </c>
      <c r="T304" s="82">
        <f>SUM(S304:S308)</f>
        <v>19810</v>
      </c>
      <c r="U304" s="83"/>
      <c r="V304" s="8"/>
    </row>
    <row r="305" spans="1:22" s="40" customFormat="1" ht="30" customHeight="1">
      <c r="A305" s="85"/>
      <c r="B305" s="88"/>
      <c r="C305" s="29"/>
      <c r="D305" s="63"/>
      <c r="E305" s="107"/>
      <c r="F305" s="53"/>
      <c r="G305" s="31"/>
      <c r="H305" s="54"/>
      <c r="I305" s="33">
        <v>2</v>
      </c>
      <c r="J305" s="34" t="s">
        <v>279</v>
      </c>
      <c r="K305" s="35" t="s">
        <v>165</v>
      </c>
      <c r="L305" s="36">
        <v>4</v>
      </c>
      <c r="M305" s="36">
        <v>3</v>
      </c>
      <c r="N305" s="36">
        <v>0</v>
      </c>
      <c r="O305" s="36">
        <v>3</v>
      </c>
      <c r="P305" s="37">
        <f>SUM(L305:O305)</f>
        <v>10</v>
      </c>
      <c r="Q305" s="36">
        <v>70</v>
      </c>
      <c r="R305" s="38">
        <v>5</v>
      </c>
      <c r="S305" s="39">
        <f t="shared" si="15"/>
        <v>3500</v>
      </c>
      <c r="T305" s="82"/>
      <c r="U305" s="83"/>
      <c r="V305" s="8"/>
    </row>
    <row r="306" spans="1:22" s="40" customFormat="1" ht="30" customHeight="1">
      <c r="A306" s="85"/>
      <c r="B306" s="88"/>
      <c r="C306" s="29"/>
      <c r="D306" s="63"/>
      <c r="E306" s="107"/>
      <c r="F306" s="53"/>
      <c r="G306" s="31"/>
      <c r="H306" s="54"/>
      <c r="I306" s="33">
        <v>2</v>
      </c>
      <c r="J306" s="34" t="s">
        <v>280</v>
      </c>
      <c r="K306" s="35" t="s">
        <v>281</v>
      </c>
      <c r="L306" s="36">
        <v>4</v>
      </c>
      <c r="M306" s="36">
        <v>3</v>
      </c>
      <c r="N306" s="36">
        <v>0</v>
      </c>
      <c r="O306" s="36">
        <v>3</v>
      </c>
      <c r="P306" s="37">
        <f t="shared" ref="P306" si="22">SUM(L306:O306)</f>
        <v>10</v>
      </c>
      <c r="Q306" s="36">
        <v>70</v>
      </c>
      <c r="R306" s="38">
        <v>3</v>
      </c>
      <c r="S306" s="39">
        <f t="shared" si="15"/>
        <v>2100</v>
      </c>
      <c r="T306" s="82"/>
      <c r="U306" s="83"/>
      <c r="V306" s="8"/>
    </row>
    <row r="307" spans="1:22" s="40" customFormat="1" ht="30" customHeight="1">
      <c r="A307" s="85"/>
      <c r="B307" s="88"/>
      <c r="C307" s="29"/>
      <c r="D307" s="63"/>
      <c r="E307" s="107"/>
      <c r="F307" s="53"/>
      <c r="G307" s="31"/>
      <c r="H307" s="54"/>
      <c r="I307" s="41">
        <v>3</v>
      </c>
      <c r="J307" s="35" t="s">
        <v>39</v>
      </c>
      <c r="K307" s="35" t="s">
        <v>29</v>
      </c>
      <c r="L307" s="36">
        <v>4</v>
      </c>
      <c r="M307" s="36"/>
      <c r="N307" s="36"/>
      <c r="O307" s="36"/>
      <c r="P307" s="37">
        <f>SUM(L307:O307)</f>
        <v>4</v>
      </c>
      <c r="Q307" s="36">
        <v>70</v>
      </c>
      <c r="R307" s="38">
        <v>28</v>
      </c>
      <c r="S307" s="39">
        <f t="shared" si="15"/>
        <v>7840</v>
      </c>
      <c r="T307" s="82"/>
      <c r="U307" s="83"/>
      <c r="V307" s="8"/>
    </row>
    <row r="308" spans="1:22" s="40" customFormat="1" ht="30" customHeight="1">
      <c r="A308" s="86"/>
      <c r="B308" s="89"/>
      <c r="C308" s="29"/>
      <c r="D308" s="63"/>
      <c r="E308" s="103"/>
      <c r="F308" s="53"/>
      <c r="G308" s="31"/>
      <c r="H308" s="54"/>
      <c r="I308" s="41">
        <v>3</v>
      </c>
      <c r="J308" s="35" t="s">
        <v>105</v>
      </c>
      <c r="K308" s="35" t="s">
        <v>29</v>
      </c>
      <c r="L308" s="38">
        <v>1</v>
      </c>
      <c r="M308" s="36"/>
      <c r="N308" s="36"/>
      <c r="O308" s="36"/>
      <c r="P308" s="37">
        <f t="shared" si="21"/>
        <v>1</v>
      </c>
      <c r="Q308" s="36">
        <v>70</v>
      </c>
      <c r="R308" s="38">
        <v>41</v>
      </c>
      <c r="S308" s="39">
        <f t="shared" si="15"/>
        <v>2870</v>
      </c>
      <c r="T308" s="82"/>
      <c r="U308" s="83"/>
      <c r="V308" s="8"/>
    </row>
    <row r="309" spans="1:22" s="40" customFormat="1" ht="30" customHeight="1">
      <c r="A309" s="42">
        <v>94</v>
      </c>
      <c r="B309" s="43">
        <v>676</v>
      </c>
      <c r="C309" s="29">
        <v>154675</v>
      </c>
      <c r="D309" s="63" t="s">
        <v>94</v>
      </c>
      <c r="E309" s="55" t="s">
        <v>282</v>
      </c>
      <c r="F309" s="53">
        <v>6</v>
      </c>
      <c r="G309" s="31" t="e">
        <f>H309-J309</f>
        <v>#VALUE!</v>
      </c>
      <c r="H309" s="54">
        <v>43</v>
      </c>
      <c r="I309" s="41">
        <v>3</v>
      </c>
      <c r="J309" s="35" t="s">
        <v>39</v>
      </c>
      <c r="K309" s="35" t="s">
        <v>29</v>
      </c>
      <c r="L309" s="38">
        <v>7</v>
      </c>
      <c r="M309" s="36"/>
      <c r="N309" s="36"/>
      <c r="O309" s="36"/>
      <c r="P309" s="37">
        <f t="shared" si="21"/>
        <v>7</v>
      </c>
      <c r="Q309" s="36">
        <v>70</v>
      </c>
      <c r="R309" s="38">
        <v>41</v>
      </c>
      <c r="S309" s="39">
        <f t="shared" si="15"/>
        <v>20090</v>
      </c>
      <c r="T309" s="44">
        <f>S309</f>
        <v>20090</v>
      </c>
      <c r="U309" s="45"/>
      <c r="V309" s="8"/>
    </row>
    <row r="310" spans="1:22" s="40" customFormat="1" ht="30" customHeight="1">
      <c r="A310" s="42">
        <v>95</v>
      </c>
      <c r="B310" s="43">
        <v>678</v>
      </c>
      <c r="C310" s="29">
        <v>154676</v>
      </c>
      <c r="D310" s="63" t="s">
        <v>94</v>
      </c>
      <c r="E310" s="55" t="s">
        <v>283</v>
      </c>
      <c r="F310" s="53">
        <v>6</v>
      </c>
      <c r="G310" s="31" t="e">
        <f>H310-J310</f>
        <v>#VALUE!</v>
      </c>
      <c r="H310" s="54">
        <v>33</v>
      </c>
      <c r="I310" s="41">
        <v>3</v>
      </c>
      <c r="J310" s="35" t="s">
        <v>39</v>
      </c>
      <c r="K310" s="35" t="s">
        <v>29</v>
      </c>
      <c r="L310" s="38">
        <v>5</v>
      </c>
      <c r="M310" s="36"/>
      <c r="N310" s="36"/>
      <c r="O310" s="36"/>
      <c r="P310" s="37">
        <f t="shared" si="21"/>
        <v>5</v>
      </c>
      <c r="Q310" s="36">
        <v>70</v>
      </c>
      <c r="R310" s="38">
        <v>41</v>
      </c>
      <c r="S310" s="39">
        <f t="shared" si="15"/>
        <v>14350</v>
      </c>
      <c r="T310" s="44">
        <f>S310</f>
        <v>14350</v>
      </c>
      <c r="U310" s="45"/>
      <c r="V310" s="8"/>
    </row>
    <row r="311" spans="1:22" s="40" customFormat="1" ht="30" customHeight="1">
      <c r="A311" s="84">
        <v>96</v>
      </c>
      <c r="B311" s="87">
        <v>679</v>
      </c>
      <c r="C311" s="29">
        <v>154681</v>
      </c>
      <c r="D311" s="63" t="s">
        <v>40</v>
      </c>
      <c r="E311" s="102" t="s">
        <v>284</v>
      </c>
      <c r="F311" s="53">
        <v>7</v>
      </c>
      <c r="G311" s="31" t="e">
        <f>H311-J311</f>
        <v>#VALUE!</v>
      </c>
      <c r="H311" s="54">
        <v>66</v>
      </c>
      <c r="I311" s="33">
        <v>1</v>
      </c>
      <c r="J311" s="34" t="s">
        <v>285</v>
      </c>
      <c r="K311" s="35" t="s">
        <v>286</v>
      </c>
      <c r="L311" s="36"/>
      <c r="M311" s="36"/>
      <c r="N311" s="36"/>
      <c r="O311" s="36">
        <v>3</v>
      </c>
      <c r="P311" s="37">
        <f t="shared" si="21"/>
        <v>3</v>
      </c>
      <c r="Q311" s="36">
        <v>70</v>
      </c>
      <c r="R311" s="38">
        <v>2</v>
      </c>
      <c r="S311" s="39">
        <f t="shared" si="15"/>
        <v>420</v>
      </c>
      <c r="T311" s="82">
        <f>SUM(S311:S314)</f>
        <v>24780</v>
      </c>
      <c r="U311" s="83"/>
      <c r="V311" s="8"/>
    </row>
    <row r="312" spans="1:22" s="40" customFormat="1" ht="30" customHeight="1">
      <c r="A312" s="85"/>
      <c r="B312" s="88"/>
      <c r="C312" s="29"/>
      <c r="D312" s="63"/>
      <c r="E312" s="107"/>
      <c r="F312" s="53"/>
      <c r="G312" s="31"/>
      <c r="H312" s="54"/>
      <c r="I312" s="33">
        <v>2</v>
      </c>
      <c r="J312" s="34" t="s">
        <v>287</v>
      </c>
      <c r="K312" s="35" t="s">
        <v>288</v>
      </c>
      <c r="L312" s="36"/>
      <c r="M312" s="36">
        <v>2</v>
      </c>
      <c r="N312" s="36"/>
      <c r="O312" s="36">
        <v>22</v>
      </c>
      <c r="P312" s="37">
        <f t="shared" si="21"/>
        <v>24</v>
      </c>
      <c r="Q312" s="36">
        <v>70</v>
      </c>
      <c r="R312" s="38">
        <v>4</v>
      </c>
      <c r="S312" s="39">
        <f t="shared" si="15"/>
        <v>6720</v>
      </c>
      <c r="T312" s="82"/>
      <c r="U312" s="83"/>
      <c r="V312" s="8"/>
    </row>
    <row r="313" spans="1:22" s="40" customFormat="1" ht="30" customHeight="1">
      <c r="A313" s="85"/>
      <c r="B313" s="88"/>
      <c r="C313" s="29"/>
      <c r="D313" s="63"/>
      <c r="E313" s="107"/>
      <c r="F313" s="53"/>
      <c r="G313" s="31"/>
      <c r="H313" s="54"/>
      <c r="I313" s="41">
        <v>2</v>
      </c>
      <c r="J313" s="35" t="s">
        <v>289</v>
      </c>
      <c r="K313" s="35" t="s">
        <v>29</v>
      </c>
      <c r="L313" s="36"/>
      <c r="M313" s="36">
        <v>2</v>
      </c>
      <c r="N313" s="36"/>
      <c r="O313" s="36">
        <v>20</v>
      </c>
      <c r="P313" s="37">
        <f t="shared" si="21"/>
        <v>22</v>
      </c>
      <c r="Q313" s="36">
        <v>70</v>
      </c>
      <c r="R313" s="38">
        <v>4</v>
      </c>
      <c r="S313" s="39">
        <f t="shared" si="15"/>
        <v>6160</v>
      </c>
      <c r="T313" s="82"/>
      <c r="U313" s="83"/>
      <c r="V313" s="8"/>
    </row>
    <row r="314" spans="1:22" s="40" customFormat="1" ht="30" customHeight="1">
      <c r="A314" s="86"/>
      <c r="B314" s="89"/>
      <c r="C314" s="29"/>
      <c r="D314" s="63"/>
      <c r="E314" s="103"/>
      <c r="F314" s="53"/>
      <c r="G314" s="31"/>
      <c r="H314" s="54"/>
      <c r="I314" s="41">
        <v>3</v>
      </c>
      <c r="J314" s="35" t="s">
        <v>39</v>
      </c>
      <c r="K314" s="35" t="s">
        <v>65</v>
      </c>
      <c r="L314" s="38">
        <v>4</v>
      </c>
      <c r="M314" s="36"/>
      <c r="N314" s="36"/>
      <c r="O314" s="36"/>
      <c r="P314" s="37">
        <f t="shared" si="21"/>
        <v>4</v>
      </c>
      <c r="Q314" s="36">
        <v>70</v>
      </c>
      <c r="R314" s="38">
        <v>41</v>
      </c>
      <c r="S314" s="39">
        <f t="shared" si="15"/>
        <v>11480</v>
      </c>
      <c r="T314" s="82"/>
      <c r="U314" s="83"/>
      <c r="V314" s="8"/>
    </row>
    <row r="315" spans="1:22" s="40" customFormat="1" ht="30" customHeight="1">
      <c r="A315" s="84">
        <v>97</v>
      </c>
      <c r="B315" s="87">
        <v>680</v>
      </c>
      <c r="C315" s="29">
        <v>154682</v>
      </c>
      <c r="D315" s="63" t="s">
        <v>40</v>
      </c>
      <c r="E315" s="102" t="s">
        <v>290</v>
      </c>
      <c r="F315" s="53">
        <v>6</v>
      </c>
      <c r="G315" s="31" t="e">
        <f>H315-J315</f>
        <v>#VALUE!</v>
      </c>
      <c r="H315" s="54">
        <v>76</v>
      </c>
      <c r="I315" s="58">
        <v>1</v>
      </c>
      <c r="J315" s="47" t="s">
        <v>111</v>
      </c>
      <c r="K315" s="48" t="s">
        <v>186</v>
      </c>
      <c r="L315" s="49">
        <v>9</v>
      </c>
      <c r="M315" s="49"/>
      <c r="N315" s="49"/>
      <c r="O315" s="49">
        <v>14</v>
      </c>
      <c r="P315" s="50">
        <f t="shared" si="21"/>
        <v>23</v>
      </c>
      <c r="Q315" s="49">
        <v>70</v>
      </c>
      <c r="R315" s="51">
        <v>5</v>
      </c>
      <c r="S315" s="52">
        <f t="shared" si="15"/>
        <v>8050</v>
      </c>
      <c r="T315" s="82">
        <f>SUM(S315:S320)</f>
        <v>58730</v>
      </c>
      <c r="U315" s="99"/>
      <c r="V315" s="8"/>
    </row>
    <row r="316" spans="1:22" s="40" customFormat="1" ht="30" customHeight="1">
      <c r="A316" s="85"/>
      <c r="B316" s="88"/>
      <c r="C316" s="29"/>
      <c r="D316" s="63"/>
      <c r="E316" s="107"/>
      <c r="F316" s="53"/>
      <c r="G316" s="31"/>
      <c r="H316" s="54"/>
      <c r="I316" s="58">
        <v>2</v>
      </c>
      <c r="J316" s="47" t="s">
        <v>25</v>
      </c>
      <c r="K316" s="48" t="s">
        <v>119</v>
      </c>
      <c r="L316" s="49">
        <v>4</v>
      </c>
      <c r="M316" s="49"/>
      <c r="N316" s="49"/>
      <c r="O316" s="49">
        <v>12</v>
      </c>
      <c r="P316" s="50">
        <f t="shared" si="21"/>
        <v>16</v>
      </c>
      <c r="Q316" s="49">
        <v>70</v>
      </c>
      <c r="R316" s="51">
        <v>10</v>
      </c>
      <c r="S316" s="52">
        <f t="shared" si="15"/>
        <v>11200</v>
      </c>
      <c r="T316" s="82"/>
      <c r="U316" s="99"/>
      <c r="V316" s="8"/>
    </row>
    <row r="317" spans="1:22" s="40" customFormat="1" ht="30" customHeight="1">
      <c r="A317" s="85"/>
      <c r="B317" s="88"/>
      <c r="C317" s="29"/>
      <c r="D317" s="63"/>
      <c r="E317" s="107"/>
      <c r="F317" s="53"/>
      <c r="G317" s="31"/>
      <c r="H317" s="54"/>
      <c r="I317" s="58">
        <v>2</v>
      </c>
      <c r="J317" s="47" t="s">
        <v>25</v>
      </c>
      <c r="K317" s="48" t="s">
        <v>134</v>
      </c>
      <c r="L317" s="51">
        <v>4</v>
      </c>
      <c r="M317" s="49"/>
      <c r="N317" s="49"/>
      <c r="O317" s="49">
        <v>12</v>
      </c>
      <c r="P317" s="50">
        <f t="shared" si="21"/>
        <v>16</v>
      </c>
      <c r="Q317" s="49">
        <v>70</v>
      </c>
      <c r="R317" s="51">
        <v>10</v>
      </c>
      <c r="S317" s="52">
        <f t="shared" si="15"/>
        <v>11200</v>
      </c>
      <c r="T317" s="82"/>
      <c r="U317" s="99"/>
      <c r="V317" s="8"/>
    </row>
    <row r="318" spans="1:22" s="40" customFormat="1" ht="30" customHeight="1">
      <c r="A318" s="85"/>
      <c r="B318" s="88"/>
      <c r="C318" s="29"/>
      <c r="D318" s="63"/>
      <c r="E318" s="107"/>
      <c r="F318" s="53"/>
      <c r="G318" s="31"/>
      <c r="H318" s="54"/>
      <c r="I318" s="58">
        <v>2</v>
      </c>
      <c r="J318" s="47" t="s">
        <v>135</v>
      </c>
      <c r="K318" s="48" t="s">
        <v>124</v>
      </c>
      <c r="L318" s="51">
        <v>4</v>
      </c>
      <c r="M318" s="49"/>
      <c r="N318" s="49"/>
      <c r="O318" s="49">
        <v>16</v>
      </c>
      <c r="P318" s="50">
        <f t="shared" si="21"/>
        <v>20</v>
      </c>
      <c r="Q318" s="49">
        <v>70</v>
      </c>
      <c r="R318" s="51">
        <v>10</v>
      </c>
      <c r="S318" s="52">
        <f t="shared" si="15"/>
        <v>14000</v>
      </c>
      <c r="T318" s="82"/>
      <c r="U318" s="99"/>
      <c r="V318" s="8"/>
    </row>
    <row r="319" spans="1:22" s="40" customFormat="1" ht="30" customHeight="1">
      <c r="A319" s="85"/>
      <c r="B319" s="88"/>
      <c r="C319" s="29"/>
      <c r="D319" s="63"/>
      <c r="E319" s="107"/>
      <c r="F319" s="53"/>
      <c r="G319" s="31"/>
      <c r="H319" s="54"/>
      <c r="I319" s="58">
        <v>3</v>
      </c>
      <c r="J319" s="48" t="s">
        <v>39</v>
      </c>
      <c r="K319" s="48" t="s">
        <v>29</v>
      </c>
      <c r="L319" s="51">
        <v>4</v>
      </c>
      <c r="M319" s="49"/>
      <c r="N319" s="49"/>
      <c r="O319" s="49"/>
      <c r="P319" s="50">
        <f t="shared" si="21"/>
        <v>4</v>
      </c>
      <c r="Q319" s="49">
        <v>70</v>
      </c>
      <c r="R319" s="51">
        <v>6</v>
      </c>
      <c r="S319" s="52">
        <f t="shared" si="15"/>
        <v>1680</v>
      </c>
      <c r="T319" s="82"/>
      <c r="U319" s="99"/>
      <c r="V319" s="8"/>
    </row>
    <row r="320" spans="1:22" s="40" customFormat="1" ht="30" customHeight="1">
      <c r="A320" s="86"/>
      <c r="B320" s="89"/>
      <c r="C320" s="29"/>
      <c r="D320" s="63"/>
      <c r="E320" s="103"/>
      <c r="F320" s="53"/>
      <c r="G320" s="31"/>
      <c r="H320" s="54"/>
      <c r="I320" s="58">
        <v>3</v>
      </c>
      <c r="J320" s="48" t="s">
        <v>39</v>
      </c>
      <c r="K320" s="48" t="s">
        <v>29</v>
      </c>
      <c r="L320" s="51">
        <v>5</v>
      </c>
      <c r="M320" s="49"/>
      <c r="N320" s="49"/>
      <c r="O320" s="49"/>
      <c r="P320" s="50">
        <f t="shared" si="21"/>
        <v>5</v>
      </c>
      <c r="Q320" s="49">
        <v>70</v>
      </c>
      <c r="R320" s="51">
        <v>36</v>
      </c>
      <c r="S320" s="52">
        <f t="shared" si="15"/>
        <v>12600</v>
      </c>
      <c r="T320" s="82"/>
      <c r="U320" s="99"/>
      <c r="V320" s="8"/>
    </row>
    <row r="321" spans="1:22" s="40" customFormat="1" ht="30" customHeight="1">
      <c r="A321" s="84">
        <v>98</v>
      </c>
      <c r="B321" s="87">
        <v>681</v>
      </c>
      <c r="C321" s="29">
        <v>154684</v>
      </c>
      <c r="D321" s="63" t="s">
        <v>40</v>
      </c>
      <c r="E321" s="102" t="s">
        <v>291</v>
      </c>
      <c r="F321" s="53">
        <v>7</v>
      </c>
      <c r="G321" s="31" t="e">
        <f>H321-J321</f>
        <v>#VALUE!</v>
      </c>
      <c r="H321" s="54">
        <v>103</v>
      </c>
      <c r="I321" s="33">
        <v>1</v>
      </c>
      <c r="J321" s="34" t="s">
        <v>23</v>
      </c>
      <c r="K321" s="35" t="s">
        <v>24</v>
      </c>
      <c r="L321" s="36">
        <v>4</v>
      </c>
      <c r="M321" s="36">
        <v>2</v>
      </c>
      <c r="N321" s="36">
        <v>0</v>
      </c>
      <c r="O321" s="36">
        <v>12</v>
      </c>
      <c r="P321" s="37">
        <f t="shared" si="21"/>
        <v>18</v>
      </c>
      <c r="Q321" s="36">
        <v>70</v>
      </c>
      <c r="R321" s="38">
        <v>15</v>
      </c>
      <c r="S321" s="39">
        <f t="shared" si="15"/>
        <v>18900</v>
      </c>
      <c r="T321" s="82">
        <f>SUM(S321:S324)</f>
        <v>57750</v>
      </c>
      <c r="U321" s="83"/>
      <c r="V321" s="8"/>
    </row>
    <row r="322" spans="1:22" s="40" customFormat="1" ht="30" customHeight="1">
      <c r="A322" s="85"/>
      <c r="B322" s="88"/>
      <c r="C322" s="29"/>
      <c r="D322" s="63"/>
      <c r="E322" s="107"/>
      <c r="F322" s="53"/>
      <c r="G322" s="31"/>
      <c r="H322" s="54"/>
      <c r="I322" s="41">
        <v>3</v>
      </c>
      <c r="J322" s="35" t="s">
        <v>39</v>
      </c>
      <c r="K322" s="35" t="s">
        <v>29</v>
      </c>
      <c r="L322" s="38">
        <v>4</v>
      </c>
      <c r="M322" s="36"/>
      <c r="N322" s="36"/>
      <c r="O322" s="36"/>
      <c r="P322" s="37">
        <f t="shared" si="21"/>
        <v>4</v>
      </c>
      <c r="Q322" s="36">
        <v>70</v>
      </c>
      <c r="R322" s="38">
        <v>26</v>
      </c>
      <c r="S322" s="39">
        <f t="shared" si="15"/>
        <v>7280</v>
      </c>
      <c r="T322" s="82"/>
      <c r="U322" s="83"/>
      <c r="V322" s="8"/>
    </row>
    <row r="323" spans="1:22" s="40" customFormat="1" ht="30" customHeight="1">
      <c r="A323" s="85"/>
      <c r="B323" s="88"/>
      <c r="C323" s="29"/>
      <c r="D323" s="63"/>
      <c r="E323" s="107"/>
      <c r="F323" s="53"/>
      <c r="G323" s="31"/>
      <c r="H323" s="54"/>
      <c r="I323" s="41">
        <v>3</v>
      </c>
      <c r="J323" s="35" t="s">
        <v>39</v>
      </c>
      <c r="K323" s="35" t="s">
        <v>29</v>
      </c>
      <c r="L323" s="38">
        <v>8</v>
      </c>
      <c r="M323" s="36"/>
      <c r="N323" s="36"/>
      <c r="O323" s="36"/>
      <c r="P323" s="37">
        <f t="shared" si="21"/>
        <v>8</v>
      </c>
      <c r="Q323" s="36">
        <v>70</v>
      </c>
      <c r="R323" s="38">
        <v>41</v>
      </c>
      <c r="S323" s="39">
        <f t="shared" si="15"/>
        <v>22960</v>
      </c>
      <c r="T323" s="82"/>
      <c r="U323" s="83"/>
      <c r="V323" s="8"/>
    </row>
    <row r="324" spans="1:22" s="40" customFormat="1" ht="30" customHeight="1">
      <c r="A324" s="86"/>
      <c r="B324" s="89"/>
      <c r="C324" s="29"/>
      <c r="D324" s="63"/>
      <c r="E324" s="103"/>
      <c r="F324" s="53"/>
      <c r="G324" s="31"/>
      <c r="H324" s="54"/>
      <c r="I324" s="41">
        <v>3</v>
      </c>
      <c r="J324" s="35" t="s">
        <v>105</v>
      </c>
      <c r="K324" s="35" t="s">
        <v>29</v>
      </c>
      <c r="L324" s="38">
        <v>3</v>
      </c>
      <c r="M324" s="36"/>
      <c r="N324" s="36"/>
      <c r="O324" s="36"/>
      <c r="P324" s="37">
        <f t="shared" si="21"/>
        <v>3</v>
      </c>
      <c r="Q324" s="36">
        <v>70</v>
      </c>
      <c r="R324" s="38">
        <v>41</v>
      </c>
      <c r="S324" s="39">
        <f t="shared" si="15"/>
        <v>8610</v>
      </c>
      <c r="T324" s="82"/>
      <c r="U324" s="83"/>
      <c r="V324" s="8"/>
    </row>
    <row r="325" spans="1:22" s="40" customFormat="1" ht="30" customHeight="1">
      <c r="A325" s="84">
        <v>99</v>
      </c>
      <c r="B325" s="87">
        <v>682</v>
      </c>
      <c r="C325" s="29">
        <v>154687</v>
      </c>
      <c r="D325" s="63" t="s">
        <v>40</v>
      </c>
      <c r="E325" s="102" t="s">
        <v>292</v>
      </c>
      <c r="F325" s="53">
        <v>6</v>
      </c>
      <c r="G325" s="31" t="e">
        <f>H325-J325</f>
        <v>#VALUE!</v>
      </c>
      <c r="H325" s="54">
        <v>58</v>
      </c>
      <c r="I325" s="33">
        <v>1</v>
      </c>
      <c r="J325" s="34" t="s">
        <v>23</v>
      </c>
      <c r="K325" s="35" t="s">
        <v>124</v>
      </c>
      <c r="L325" s="36">
        <v>2</v>
      </c>
      <c r="M325" s="36"/>
      <c r="N325" s="36"/>
      <c r="O325" s="36">
        <v>2</v>
      </c>
      <c r="P325" s="37">
        <f t="shared" si="21"/>
        <v>4</v>
      </c>
      <c r="Q325" s="36">
        <v>70</v>
      </c>
      <c r="R325" s="38">
        <v>10</v>
      </c>
      <c r="S325" s="39">
        <f t="shared" si="15"/>
        <v>2800</v>
      </c>
      <c r="T325" s="82">
        <f>SUM(S325:S328)</f>
        <v>32970</v>
      </c>
      <c r="U325" s="99"/>
      <c r="V325" s="8"/>
    </row>
    <row r="326" spans="1:22" s="40" customFormat="1" ht="30" customHeight="1">
      <c r="A326" s="85"/>
      <c r="B326" s="88"/>
      <c r="C326" s="29"/>
      <c r="D326" s="63"/>
      <c r="E326" s="107"/>
      <c r="F326" s="53"/>
      <c r="G326" s="31"/>
      <c r="H326" s="54"/>
      <c r="I326" s="41">
        <v>3</v>
      </c>
      <c r="J326" s="35" t="s">
        <v>39</v>
      </c>
      <c r="K326" s="35" t="s">
        <v>29</v>
      </c>
      <c r="L326" s="38">
        <v>2</v>
      </c>
      <c r="M326" s="36"/>
      <c r="N326" s="36"/>
      <c r="O326" s="36"/>
      <c r="P326" s="37">
        <f t="shared" si="21"/>
        <v>2</v>
      </c>
      <c r="Q326" s="36">
        <v>70</v>
      </c>
      <c r="R326" s="38">
        <v>31</v>
      </c>
      <c r="S326" s="39">
        <f t="shared" si="15"/>
        <v>4340</v>
      </c>
      <c r="T326" s="82"/>
      <c r="U326" s="99"/>
      <c r="V326" s="8"/>
    </row>
    <row r="327" spans="1:22" s="40" customFormat="1" ht="30" customHeight="1">
      <c r="A327" s="85"/>
      <c r="B327" s="88"/>
      <c r="C327" s="29"/>
      <c r="D327" s="63"/>
      <c r="E327" s="107"/>
      <c r="F327" s="53"/>
      <c r="G327" s="31"/>
      <c r="H327" s="54"/>
      <c r="I327" s="41">
        <v>3</v>
      </c>
      <c r="J327" s="35" t="s">
        <v>39</v>
      </c>
      <c r="K327" s="35" t="s">
        <v>29</v>
      </c>
      <c r="L327" s="38">
        <v>7</v>
      </c>
      <c r="M327" s="36"/>
      <c r="N327" s="36"/>
      <c r="O327" s="36"/>
      <c r="P327" s="37">
        <f t="shared" si="21"/>
        <v>7</v>
      </c>
      <c r="Q327" s="36">
        <v>70</v>
      </c>
      <c r="R327" s="38">
        <v>41</v>
      </c>
      <c r="S327" s="39">
        <f t="shared" si="15"/>
        <v>20090</v>
      </c>
      <c r="T327" s="82"/>
      <c r="U327" s="99"/>
      <c r="V327" s="8"/>
    </row>
    <row r="328" spans="1:22" s="40" customFormat="1" ht="30" customHeight="1">
      <c r="A328" s="86"/>
      <c r="B328" s="89"/>
      <c r="C328" s="29"/>
      <c r="D328" s="63"/>
      <c r="E328" s="103"/>
      <c r="F328" s="53"/>
      <c r="G328" s="31"/>
      <c r="H328" s="54"/>
      <c r="I328" s="41">
        <v>3</v>
      </c>
      <c r="J328" s="35" t="s">
        <v>105</v>
      </c>
      <c r="K328" s="35" t="s">
        <v>29</v>
      </c>
      <c r="L328" s="38">
        <v>2</v>
      </c>
      <c r="M328" s="36"/>
      <c r="N328" s="36"/>
      <c r="O328" s="36"/>
      <c r="P328" s="37">
        <f t="shared" si="21"/>
        <v>2</v>
      </c>
      <c r="Q328" s="36">
        <v>70</v>
      </c>
      <c r="R328" s="38">
        <v>41</v>
      </c>
      <c r="S328" s="39">
        <f t="shared" si="15"/>
        <v>5740</v>
      </c>
      <c r="T328" s="82"/>
      <c r="U328" s="99"/>
      <c r="V328" s="8"/>
    </row>
    <row r="329" spans="1:22" s="40" customFormat="1" ht="27.95" customHeight="1">
      <c r="A329" s="84">
        <v>100</v>
      </c>
      <c r="B329" s="87">
        <v>683</v>
      </c>
      <c r="C329" s="29">
        <v>154688</v>
      </c>
      <c r="D329" s="63" t="s">
        <v>40</v>
      </c>
      <c r="E329" s="102" t="s">
        <v>293</v>
      </c>
      <c r="F329" s="53">
        <v>6</v>
      </c>
      <c r="G329" s="31" t="e">
        <f>H329-J329</f>
        <v>#VALUE!</v>
      </c>
      <c r="H329" s="54">
        <v>82</v>
      </c>
      <c r="I329" s="33">
        <v>1</v>
      </c>
      <c r="J329" s="34" t="s">
        <v>294</v>
      </c>
      <c r="K329" s="35" t="s">
        <v>124</v>
      </c>
      <c r="L329" s="36"/>
      <c r="M329" s="36">
        <v>2</v>
      </c>
      <c r="N329" s="36"/>
      <c r="O329" s="36">
        <v>3</v>
      </c>
      <c r="P329" s="37">
        <f t="shared" si="21"/>
        <v>5</v>
      </c>
      <c r="Q329" s="36">
        <v>70</v>
      </c>
      <c r="R329" s="38">
        <v>10</v>
      </c>
      <c r="S329" s="39">
        <f t="shared" si="15"/>
        <v>3500</v>
      </c>
      <c r="T329" s="82">
        <f>SUM(S329:S334)</f>
        <v>31850</v>
      </c>
      <c r="U329" s="83"/>
      <c r="V329" s="8"/>
    </row>
    <row r="330" spans="1:22" s="40" customFormat="1" ht="27.95" customHeight="1">
      <c r="A330" s="85"/>
      <c r="B330" s="88"/>
      <c r="C330" s="29"/>
      <c r="D330" s="63"/>
      <c r="E330" s="107"/>
      <c r="F330" s="53"/>
      <c r="G330" s="31"/>
      <c r="H330" s="54"/>
      <c r="I330" s="41">
        <v>1</v>
      </c>
      <c r="J330" s="35" t="s">
        <v>295</v>
      </c>
      <c r="K330" s="35" t="s">
        <v>212</v>
      </c>
      <c r="L330" s="38"/>
      <c r="M330" s="36">
        <v>4</v>
      </c>
      <c r="N330" s="36"/>
      <c r="O330" s="36">
        <v>5</v>
      </c>
      <c r="P330" s="37">
        <f t="shared" si="21"/>
        <v>9</v>
      </c>
      <c r="Q330" s="36">
        <v>70</v>
      </c>
      <c r="R330" s="38">
        <v>3</v>
      </c>
      <c r="S330" s="39">
        <f t="shared" si="15"/>
        <v>1890</v>
      </c>
      <c r="T330" s="82"/>
      <c r="U330" s="83"/>
      <c r="V330" s="8"/>
    </row>
    <row r="331" spans="1:22" s="40" customFormat="1" ht="24.95" customHeight="1">
      <c r="A331" s="85"/>
      <c r="B331" s="88"/>
      <c r="C331" s="29"/>
      <c r="D331" s="63"/>
      <c r="E331" s="107"/>
      <c r="F331" s="53"/>
      <c r="G331" s="31"/>
      <c r="H331" s="54"/>
      <c r="I331" s="41">
        <v>1</v>
      </c>
      <c r="J331" s="35" t="s">
        <v>296</v>
      </c>
      <c r="K331" s="35" t="s">
        <v>297</v>
      </c>
      <c r="L331" s="38"/>
      <c r="M331" s="36">
        <v>2</v>
      </c>
      <c r="N331" s="36"/>
      <c r="O331" s="36">
        <v>2</v>
      </c>
      <c r="P331" s="37">
        <f t="shared" si="21"/>
        <v>4</v>
      </c>
      <c r="Q331" s="36">
        <v>70</v>
      </c>
      <c r="R331" s="38">
        <v>1</v>
      </c>
      <c r="S331" s="39">
        <f t="shared" si="15"/>
        <v>280</v>
      </c>
      <c r="T331" s="82"/>
      <c r="U331" s="83"/>
      <c r="V331" s="8"/>
    </row>
    <row r="332" spans="1:22" s="40" customFormat="1" ht="27.95" customHeight="1">
      <c r="A332" s="85"/>
      <c r="B332" s="88"/>
      <c r="C332" s="29"/>
      <c r="D332" s="63"/>
      <c r="E332" s="107"/>
      <c r="F332" s="53"/>
      <c r="G332" s="31"/>
      <c r="H332" s="54"/>
      <c r="I332" s="41">
        <v>1</v>
      </c>
      <c r="J332" s="35" t="s">
        <v>298</v>
      </c>
      <c r="K332" s="35" t="s">
        <v>299</v>
      </c>
      <c r="L332" s="38"/>
      <c r="M332" s="36">
        <v>2</v>
      </c>
      <c r="N332" s="36"/>
      <c r="O332" s="36">
        <v>3</v>
      </c>
      <c r="P332" s="37">
        <f t="shared" si="21"/>
        <v>5</v>
      </c>
      <c r="Q332" s="36">
        <v>70</v>
      </c>
      <c r="R332" s="38">
        <v>1</v>
      </c>
      <c r="S332" s="39">
        <f t="shared" si="15"/>
        <v>350</v>
      </c>
      <c r="T332" s="82"/>
      <c r="U332" s="83"/>
      <c r="V332" s="8"/>
    </row>
    <row r="333" spans="1:22" s="40" customFormat="1" ht="27.95" customHeight="1">
      <c r="A333" s="85"/>
      <c r="B333" s="88"/>
      <c r="C333" s="29"/>
      <c r="D333" s="63"/>
      <c r="E333" s="107"/>
      <c r="F333" s="53"/>
      <c r="G333" s="31"/>
      <c r="H333" s="54"/>
      <c r="I333" s="41">
        <v>3</v>
      </c>
      <c r="J333" s="35" t="s">
        <v>39</v>
      </c>
      <c r="K333" s="35" t="s">
        <v>29</v>
      </c>
      <c r="L333" s="38">
        <v>5</v>
      </c>
      <c r="M333" s="36"/>
      <c r="N333" s="36"/>
      <c r="O333" s="36"/>
      <c r="P333" s="37">
        <f t="shared" si="21"/>
        <v>5</v>
      </c>
      <c r="Q333" s="36">
        <v>70</v>
      </c>
      <c r="R333" s="38">
        <v>41</v>
      </c>
      <c r="S333" s="39">
        <f t="shared" si="15"/>
        <v>14350</v>
      </c>
      <c r="T333" s="82"/>
      <c r="U333" s="83"/>
      <c r="V333" s="8"/>
    </row>
    <row r="334" spans="1:22" s="40" customFormat="1" ht="27.95" customHeight="1">
      <c r="A334" s="86"/>
      <c r="B334" s="89"/>
      <c r="C334" s="29"/>
      <c r="D334" s="63"/>
      <c r="E334" s="103"/>
      <c r="F334" s="53"/>
      <c r="G334" s="31"/>
      <c r="H334" s="54"/>
      <c r="I334" s="41">
        <v>3</v>
      </c>
      <c r="J334" s="35" t="s">
        <v>105</v>
      </c>
      <c r="K334" s="35" t="s">
        <v>29</v>
      </c>
      <c r="L334" s="38">
        <v>4</v>
      </c>
      <c r="M334" s="36"/>
      <c r="N334" s="36"/>
      <c r="O334" s="36"/>
      <c r="P334" s="37">
        <f t="shared" si="21"/>
        <v>4</v>
      </c>
      <c r="Q334" s="36">
        <v>70</v>
      </c>
      <c r="R334" s="38">
        <v>41</v>
      </c>
      <c r="S334" s="39">
        <f t="shared" si="15"/>
        <v>11480</v>
      </c>
      <c r="T334" s="82"/>
      <c r="U334" s="83"/>
      <c r="V334" s="8"/>
    </row>
    <row r="335" spans="1:22" s="40" customFormat="1" ht="30" customHeight="1">
      <c r="A335" s="84">
        <v>101</v>
      </c>
      <c r="B335" s="87">
        <v>684</v>
      </c>
      <c r="C335" s="29">
        <v>154689</v>
      </c>
      <c r="D335" s="63" t="s">
        <v>40</v>
      </c>
      <c r="E335" s="102" t="s">
        <v>300</v>
      </c>
      <c r="F335" s="53">
        <v>6</v>
      </c>
      <c r="G335" s="31" t="e">
        <f>H335-J335</f>
        <v>#VALUE!</v>
      </c>
      <c r="H335" s="54">
        <v>88</v>
      </c>
      <c r="I335" s="41">
        <v>3</v>
      </c>
      <c r="J335" s="35" t="s">
        <v>39</v>
      </c>
      <c r="K335" s="35" t="s">
        <v>29</v>
      </c>
      <c r="L335" s="36">
        <v>29</v>
      </c>
      <c r="M335" s="36"/>
      <c r="N335" s="36"/>
      <c r="O335" s="36"/>
      <c r="P335" s="37">
        <f t="shared" si="21"/>
        <v>29</v>
      </c>
      <c r="Q335" s="36">
        <v>70</v>
      </c>
      <c r="R335" s="38">
        <v>41</v>
      </c>
      <c r="S335" s="39">
        <f t="shared" si="15"/>
        <v>83230</v>
      </c>
      <c r="T335" s="82">
        <f>SUM(S335:S336)</f>
        <v>97580</v>
      </c>
      <c r="U335" s="83"/>
      <c r="V335" s="8"/>
    </row>
    <row r="336" spans="1:22" s="40" customFormat="1" ht="30" customHeight="1">
      <c r="A336" s="86"/>
      <c r="B336" s="89"/>
      <c r="C336" s="29"/>
      <c r="D336" s="63"/>
      <c r="E336" s="103"/>
      <c r="F336" s="53"/>
      <c r="G336" s="31"/>
      <c r="H336" s="54"/>
      <c r="I336" s="41">
        <v>3</v>
      </c>
      <c r="J336" s="35" t="s">
        <v>39</v>
      </c>
      <c r="K336" s="35" t="s">
        <v>29</v>
      </c>
      <c r="L336" s="36">
        <v>5</v>
      </c>
      <c r="M336" s="36"/>
      <c r="N336" s="36"/>
      <c r="O336" s="36"/>
      <c r="P336" s="37">
        <f t="shared" si="21"/>
        <v>5</v>
      </c>
      <c r="Q336" s="36">
        <v>70</v>
      </c>
      <c r="R336" s="38">
        <v>41</v>
      </c>
      <c r="S336" s="39">
        <f t="shared" si="15"/>
        <v>14350</v>
      </c>
      <c r="T336" s="82"/>
      <c r="U336" s="83"/>
      <c r="V336" s="8"/>
    </row>
    <row r="337" spans="1:22" s="40" customFormat="1" ht="30" customHeight="1">
      <c r="A337" s="42">
        <v>102</v>
      </c>
      <c r="B337" s="43">
        <v>685</v>
      </c>
      <c r="C337" s="29">
        <v>154683</v>
      </c>
      <c r="D337" s="63" t="s">
        <v>40</v>
      </c>
      <c r="E337" s="55" t="s">
        <v>301</v>
      </c>
      <c r="F337" s="53">
        <v>6</v>
      </c>
      <c r="G337" s="31" t="e">
        <f>H337-J337</f>
        <v>#VALUE!</v>
      </c>
      <c r="H337" s="54">
        <v>84</v>
      </c>
      <c r="I337" s="33">
        <v>3</v>
      </c>
      <c r="J337" s="34" t="s">
        <v>28</v>
      </c>
      <c r="K337" s="35" t="s">
        <v>29</v>
      </c>
      <c r="L337" s="36">
        <v>10</v>
      </c>
      <c r="M337" s="36"/>
      <c r="N337" s="36"/>
      <c r="O337" s="36"/>
      <c r="P337" s="37">
        <f t="shared" si="21"/>
        <v>10</v>
      </c>
      <c r="Q337" s="36">
        <v>70</v>
      </c>
      <c r="R337" s="38">
        <v>41</v>
      </c>
      <c r="S337" s="39">
        <f t="shared" si="15"/>
        <v>28700</v>
      </c>
      <c r="T337" s="44">
        <f>S337</f>
        <v>28700</v>
      </c>
      <c r="U337" s="45"/>
      <c r="V337" s="8"/>
    </row>
    <row r="338" spans="1:22" s="40" customFormat="1" ht="27" customHeight="1">
      <c r="A338" s="84">
        <v>103</v>
      </c>
      <c r="B338" s="87">
        <v>686</v>
      </c>
      <c r="C338" s="29">
        <v>154691</v>
      </c>
      <c r="D338" s="63" t="s">
        <v>40</v>
      </c>
      <c r="E338" s="102" t="s">
        <v>302</v>
      </c>
      <c r="F338" s="53">
        <v>6</v>
      </c>
      <c r="G338" s="31" t="e">
        <f>H338-J338</f>
        <v>#VALUE!</v>
      </c>
      <c r="H338" s="54">
        <v>64</v>
      </c>
      <c r="I338" s="33">
        <v>1</v>
      </c>
      <c r="J338" s="34" t="s">
        <v>23</v>
      </c>
      <c r="K338" s="35" t="s">
        <v>58</v>
      </c>
      <c r="L338" s="36">
        <v>6</v>
      </c>
      <c r="M338" s="36">
        <v>3</v>
      </c>
      <c r="N338" s="36">
        <v>0</v>
      </c>
      <c r="O338" s="36">
        <v>10</v>
      </c>
      <c r="P338" s="37">
        <f t="shared" si="21"/>
        <v>19</v>
      </c>
      <c r="Q338" s="36">
        <v>70</v>
      </c>
      <c r="R338" s="38">
        <v>20</v>
      </c>
      <c r="S338" s="39">
        <f t="shared" si="15"/>
        <v>26600</v>
      </c>
      <c r="T338" s="82">
        <f>SUM(S338:S342)</f>
        <v>49210</v>
      </c>
      <c r="U338" s="83"/>
      <c r="V338" s="8"/>
    </row>
    <row r="339" spans="1:22" s="40" customFormat="1" ht="27" customHeight="1">
      <c r="A339" s="85"/>
      <c r="B339" s="88"/>
      <c r="C339" s="29"/>
      <c r="D339" s="63"/>
      <c r="E339" s="107"/>
      <c r="F339" s="53"/>
      <c r="G339" s="31"/>
      <c r="H339" s="54"/>
      <c r="I339" s="33">
        <v>2</v>
      </c>
      <c r="J339" s="34" t="s">
        <v>303</v>
      </c>
      <c r="K339" s="35" t="s">
        <v>173</v>
      </c>
      <c r="L339" s="36">
        <v>6</v>
      </c>
      <c r="M339" s="36">
        <v>3</v>
      </c>
      <c r="N339" s="36">
        <v>0</v>
      </c>
      <c r="O339" s="36">
        <v>20</v>
      </c>
      <c r="P339" s="37">
        <f t="shared" si="21"/>
        <v>29</v>
      </c>
      <c r="Q339" s="36">
        <v>70</v>
      </c>
      <c r="R339" s="38">
        <v>5</v>
      </c>
      <c r="S339" s="39">
        <f t="shared" si="15"/>
        <v>10150</v>
      </c>
      <c r="T339" s="82"/>
      <c r="U339" s="83"/>
      <c r="V339" s="8"/>
    </row>
    <row r="340" spans="1:22" s="40" customFormat="1" ht="30" customHeight="1">
      <c r="A340" s="85"/>
      <c r="B340" s="88"/>
      <c r="C340" s="29"/>
      <c r="D340" s="63"/>
      <c r="E340" s="107"/>
      <c r="F340" s="53"/>
      <c r="G340" s="31"/>
      <c r="H340" s="54"/>
      <c r="I340" s="33">
        <v>3</v>
      </c>
      <c r="J340" s="34" t="s">
        <v>28</v>
      </c>
      <c r="K340" s="35" t="s">
        <v>29</v>
      </c>
      <c r="L340" s="36">
        <v>6</v>
      </c>
      <c r="M340" s="36"/>
      <c r="N340" s="36"/>
      <c r="O340" s="36"/>
      <c r="P340" s="37">
        <f t="shared" si="21"/>
        <v>6</v>
      </c>
      <c r="Q340" s="36">
        <v>70</v>
      </c>
      <c r="R340" s="38">
        <v>16</v>
      </c>
      <c r="S340" s="39">
        <f t="shared" ref="S340:S362" si="23">P340*R340*Q340</f>
        <v>6720</v>
      </c>
      <c r="T340" s="82"/>
      <c r="U340" s="83"/>
      <c r="V340" s="8"/>
    </row>
    <row r="341" spans="1:22" s="40" customFormat="1" ht="30" customHeight="1">
      <c r="A341" s="85"/>
      <c r="B341" s="88"/>
      <c r="C341" s="29"/>
      <c r="D341" s="63"/>
      <c r="E341" s="107"/>
      <c r="F341" s="53"/>
      <c r="G341" s="31"/>
      <c r="H341" s="54"/>
      <c r="I341" s="33">
        <v>3</v>
      </c>
      <c r="J341" s="34" t="s">
        <v>28</v>
      </c>
      <c r="K341" s="35" t="s">
        <v>29</v>
      </c>
      <c r="L341" s="36">
        <v>1</v>
      </c>
      <c r="M341" s="36"/>
      <c r="N341" s="36"/>
      <c r="O341" s="36"/>
      <c r="P341" s="37">
        <f t="shared" si="21"/>
        <v>1</v>
      </c>
      <c r="Q341" s="36">
        <v>70</v>
      </c>
      <c r="R341" s="38">
        <v>41</v>
      </c>
      <c r="S341" s="39">
        <f t="shared" si="23"/>
        <v>2870</v>
      </c>
      <c r="T341" s="82"/>
      <c r="U341" s="83"/>
      <c r="V341" s="8"/>
    </row>
    <row r="342" spans="1:22" s="40" customFormat="1" ht="30" customHeight="1">
      <c r="A342" s="86"/>
      <c r="B342" s="89"/>
      <c r="C342" s="29"/>
      <c r="D342" s="63"/>
      <c r="E342" s="103"/>
      <c r="F342" s="53"/>
      <c r="G342" s="31"/>
      <c r="H342" s="54"/>
      <c r="I342" s="33">
        <v>3</v>
      </c>
      <c r="J342" s="35" t="s">
        <v>39</v>
      </c>
      <c r="K342" s="35" t="s">
        <v>29</v>
      </c>
      <c r="L342" s="36">
        <v>1</v>
      </c>
      <c r="M342" s="36"/>
      <c r="N342" s="36"/>
      <c r="O342" s="36"/>
      <c r="P342" s="37">
        <f t="shared" si="21"/>
        <v>1</v>
      </c>
      <c r="Q342" s="36">
        <v>70</v>
      </c>
      <c r="R342" s="38">
        <v>41</v>
      </c>
      <c r="S342" s="39">
        <f t="shared" si="23"/>
        <v>2870</v>
      </c>
      <c r="T342" s="82"/>
      <c r="U342" s="83"/>
      <c r="V342" s="8"/>
    </row>
    <row r="343" spans="1:22" s="40" customFormat="1" ht="27" customHeight="1">
      <c r="A343" s="42">
        <v>104</v>
      </c>
      <c r="B343" s="43">
        <v>687</v>
      </c>
      <c r="C343" s="29">
        <v>154685</v>
      </c>
      <c r="D343" s="63" t="s">
        <v>40</v>
      </c>
      <c r="E343" s="55" t="s">
        <v>304</v>
      </c>
      <c r="F343" s="53">
        <v>7</v>
      </c>
      <c r="G343" s="31" t="e">
        <f>H343-J343</f>
        <v>#VALUE!</v>
      </c>
      <c r="H343" s="54">
        <v>60</v>
      </c>
      <c r="I343" s="33">
        <v>1</v>
      </c>
      <c r="J343" s="34" t="s">
        <v>23</v>
      </c>
      <c r="K343" s="35" t="s">
        <v>124</v>
      </c>
      <c r="L343" s="38">
        <v>14</v>
      </c>
      <c r="M343" s="38">
        <v>3</v>
      </c>
      <c r="N343" s="38">
        <v>23</v>
      </c>
      <c r="O343" s="38"/>
      <c r="P343" s="37">
        <f t="shared" si="21"/>
        <v>40</v>
      </c>
      <c r="Q343" s="36">
        <v>70</v>
      </c>
      <c r="R343" s="36">
        <v>5</v>
      </c>
      <c r="S343" s="39">
        <f t="shared" si="23"/>
        <v>14000</v>
      </c>
      <c r="T343" s="44">
        <f>S343</f>
        <v>14000</v>
      </c>
      <c r="U343" s="45"/>
      <c r="V343" s="8"/>
    </row>
    <row r="344" spans="1:22" s="40" customFormat="1" ht="30" customHeight="1">
      <c r="A344" s="84">
        <v>105</v>
      </c>
      <c r="B344" s="87">
        <v>688</v>
      </c>
      <c r="C344" s="29">
        <v>154686</v>
      </c>
      <c r="D344" s="63" t="s">
        <v>40</v>
      </c>
      <c r="E344" s="102" t="s">
        <v>305</v>
      </c>
      <c r="F344" s="53">
        <v>6</v>
      </c>
      <c r="G344" s="31" t="e">
        <f>H344-J344</f>
        <v>#VALUE!</v>
      </c>
      <c r="H344" s="54">
        <v>42</v>
      </c>
      <c r="I344" s="41">
        <v>3</v>
      </c>
      <c r="J344" s="35" t="s">
        <v>39</v>
      </c>
      <c r="K344" s="35" t="s">
        <v>29</v>
      </c>
      <c r="L344" s="38">
        <v>7</v>
      </c>
      <c r="M344" s="36"/>
      <c r="N344" s="36"/>
      <c r="O344" s="36"/>
      <c r="P344" s="37">
        <f t="shared" si="21"/>
        <v>7</v>
      </c>
      <c r="Q344" s="36">
        <v>70</v>
      </c>
      <c r="R344" s="38">
        <v>41</v>
      </c>
      <c r="S344" s="39">
        <f t="shared" si="23"/>
        <v>20090</v>
      </c>
      <c r="T344" s="104">
        <f>SUM(S344:S345)</f>
        <v>22960</v>
      </c>
      <c r="U344" s="114"/>
      <c r="V344" s="8"/>
    </row>
    <row r="345" spans="1:22" s="40" customFormat="1" ht="30" customHeight="1">
      <c r="A345" s="86"/>
      <c r="B345" s="89"/>
      <c r="C345" s="29"/>
      <c r="D345" s="63"/>
      <c r="E345" s="103"/>
      <c r="F345" s="53"/>
      <c r="G345" s="31"/>
      <c r="H345" s="54"/>
      <c r="I345" s="41">
        <v>3</v>
      </c>
      <c r="J345" s="35" t="s">
        <v>105</v>
      </c>
      <c r="K345" s="35" t="s">
        <v>37</v>
      </c>
      <c r="L345" s="38">
        <v>1</v>
      </c>
      <c r="M345" s="36"/>
      <c r="N345" s="36"/>
      <c r="O345" s="36"/>
      <c r="P345" s="37">
        <f t="shared" si="21"/>
        <v>1</v>
      </c>
      <c r="Q345" s="36">
        <v>70</v>
      </c>
      <c r="R345" s="38">
        <v>41</v>
      </c>
      <c r="S345" s="39">
        <f t="shared" si="23"/>
        <v>2870</v>
      </c>
      <c r="T345" s="105"/>
      <c r="U345" s="115"/>
      <c r="V345" s="8"/>
    </row>
    <row r="346" spans="1:22" s="40" customFormat="1" ht="27" customHeight="1">
      <c r="A346" s="84">
        <v>106</v>
      </c>
      <c r="B346" s="87">
        <v>689</v>
      </c>
      <c r="C346" s="29">
        <v>154690</v>
      </c>
      <c r="D346" s="63" t="s">
        <v>40</v>
      </c>
      <c r="E346" s="102" t="s">
        <v>306</v>
      </c>
      <c r="F346" s="53">
        <v>6</v>
      </c>
      <c r="G346" s="31" t="e">
        <f>H346-J346</f>
        <v>#VALUE!</v>
      </c>
      <c r="H346" s="54">
        <v>68</v>
      </c>
      <c r="I346" s="33">
        <v>1</v>
      </c>
      <c r="J346" s="34" t="s">
        <v>23</v>
      </c>
      <c r="K346" s="35" t="s">
        <v>29</v>
      </c>
      <c r="L346" s="36">
        <v>2</v>
      </c>
      <c r="M346" s="36">
        <v>1</v>
      </c>
      <c r="N346" s="36">
        <v>0</v>
      </c>
      <c r="O346" s="36">
        <v>8</v>
      </c>
      <c r="P346" s="37">
        <f>SUM(L346:O346)</f>
        <v>11</v>
      </c>
      <c r="Q346" s="36">
        <v>70</v>
      </c>
      <c r="R346" s="38">
        <v>20</v>
      </c>
      <c r="S346" s="39">
        <f t="shared" si="23"/>
        <v>15400</v>
      </c>
      <c r="T346" s="82">
        <f>SUM(S346:S349)</f>
        <v>49910</v>
      </c>
      <c r="U346" s="83"/>
      <c r="V346" s="8"/>
    </row>
    <row r="347" spans="1:22" s="40" customFormat="1" ht="30" customHeight="1">
      <c r="A347" s="85"/>
      <c r="B347" s="88"/>
      <c r="C347" s="29"/>
      <c r="D347" s="63"/>
      <c r="E347" s="107"/>
      <c r="F347" s="53"/>
      <c r="G347" s="31"/>
      <c r="H347" s="54"/>
      <c r="I347" s="33">
        <v>3</v>
      </c>
      <c r="J347" s="34" t="s">
        <v>28</v>
      </c>
      <c r="K347" s="35" t="s">
        <v>29</v>
      </c>
      <c r="L347" s="36">
        <v>2</v>
      </c>
      <c r="M347" s="36"/>
      <c r="N347" s="36"/>
      <c r="O347" s="36"/>
      <c r="P347" s="37">
        <f t="shared" ref="P347:P348" si="24">SUM(L347:O347)</f>
        <v>2</v>
      </c>
      <c r="Q347" s="36">
        <v>70</v>
      </c>
      <c r="R347" s="38">
        <v>21</v>
      </c>
      <c r="S347" s="39">
        <f t="shared" si="23"/>
        <v>2940</v>
      </c>
      <c r="T347" s="82"/>
      <c r="U347" s="83"/>
      <c r="V347" s="8"/>
    </row>
    <row r="348" spans="1:22" s="40" customFormat="1" ht="30" customHeight="1">
      <c r="A348" s="85"/>
      <c r="B348" s="88"/>
      <c r="C348" s="29"/>
      <c r="D348" s="63"/>
      <c r="E348" s="107"/>
      <c r="F348" s="53"/>
      <c r="G348" s="31"/>
      <c r="H348" s="54"/>
      <c r="I348" s="33">
        <v>3</v>
      </c>
      <c r="J348" s="34" t="s">
        <v>28</v>
      </c>
      <c r="K348" s="35" t="s">
        <v>29</v>
      </c>
      <c r="L348" s="36">
        <v>9</v>
      </c>
      <c r="M348" s="36"/>
      <c r="N348" s="36"/>
      <c r="O348" s="36"/>
      <c r="P348" s="37">
        <f t="shared" si="24"/>
        <v>9</v>
      </c>
      <c r="Q348" s="36">
        <v>70</v>
      </c>
      <c r="R348" s="38">
        <v>41</v>
      </c>
      <c r="S348" s="39">
        <f t="shared" si="23"/>
        <v>25830</v>
      </c>
      <c r="T348" s="82"/>
      <c r="U348" s="83"/>
      <c r="V348" s="8"/>
    </row>
    <row r="349" spans="1:22" s="40" customFormat="1" ht="30" customHeight="1">
      <c r="A349" s="86"/>
      <c r="B349" s="89"/>
      <c r="C349" s="29"/>
      <c r="D349" s="63"/>
      <c r="E349" s="103"/>
      <c r="F349" s="53"/>
      <c r="G349" s="31"/>
      <c r="H349" s="54"/>
      <c r="I349" s="33">
        <v>3</v>
      </c>
      <c r="J349" s="34" t="s">
        <v>105</v>
      </c>
      <c r="K349" s="35" t="s">
        <v>29</v>
      </c>
      <c r="L349" s="36">
        <v>2</v>
      </c>
      <c r="M349" s="36"/>
      <c r="N349" s="36"/>
      <c r="O349" s="36"/>
      <c r="P349" s="37">
        <f>SUM(L349:O349)</f>
        <v>2</v>
      </c>
      <c r="Q349" s="36">
        <v>70</v>
      </c>
      <c r="R349" s="38">
        <v>41</v>
      </c>
      <c r="S349" s="39">
        <f t="shared" si="23"/>
        <v>5740</v>
      </c>
      <c r="T349" s="82"/>
      <c r="U349" s="83"/>
      <c r="V349" s="8"/>
    </row>
    <row r="350" spans="1:22" s="40" customFormat="1" ht="30" customHeight="1">
      <c r="A350" s="84">
        <v>107</v>
      </c>
      <c r="B350" s="87">
        <v>690</v>
      </c>
      <c r="C350" s="29">
        <v>154692</v>
      </c>
      <c r="D350" s="63" t="s">
        <v>68</v>
      </c>
      <c r="E350" s="102" t="s">
        <v>307</v>
      </c>
      <c r="F350" s="53">
        <v>9</v>
      </c>
      <c r="G350" s="31" t="e">
        <f>H350-J350</f>
        <v>#VALUE!</v>
      </c>
      <c r="H350" s="54">
        <v>57</v>
      </c>
      <c r="I350" s="33">
        <v>2</v>
      </c>
      <c r="J350" s="34" t="s">
        <v>308</v>
      </c>
      <c r="K350" s="35" t="s">
        <v>269</v>
      </c>
      <c r="L350" s="36">
        <v>4</v>
      </c>
      <c r="M350" s="36"/>
      <c r="N350" s="36">
        <v>5</v>
      </c>
      <c r="O350" s="36"/>
      <c r="P350" s="37">
        <f t="shared" ref="P350:P403" si="25">SUM(L350:O350)</f>
        <v>9</v>
      </c>
      <c r="Q350" s="36">
        <v>0</v>
      </c>
      <c r="R350" s="38">
        <v>4</v>
      </c>
      <c r="S350" s="39">
        <f t="shared" si="23"/>
        <v>0</v>
      </c>
      <c r="T350" s="82">
        <f>SUM(S350:S353)</f>
        <v>41930</v>
      </c>
      <c r="U350" s="83"/>
      <c r="V350" s="8"/>
    </row>
    <row r="351" spans="1:22" ht="30" customHeight="1">
      <c r="A351" s="85"/>
      <c r="B351" s="88"/>
      <c r="C351" s="29"/>
      <c r="D351" s="63"/>
      <c r="E351" s="107"/>
      <c r="F351" s="53"/>
      <c r="G351" s="31"/>
      <c r="H351" s="54"/>
      <c r="I351" s="33">
        <v>3</v>
      </c>
      <c r="J351" s="34" t="s">
        <v>28</v>
      </c>
      <c r="K351" s="35" t="s">
        <v>29</v>
      </c>
      <c r="L351" s="38">
        <v>4</v>
      </c>
      <c r="M351" s="36"/>
      <c r="N351" s="36"/>
      <c r="O351" s="36"/>
      <c r="P351" s="37">
        <f t="shared" si="25"/>
        <v>4</v>
      </c>
      <c r="Q351" s="36">
        <v>70</v>
      </c>
      <c r="R351" s="38">
        <v>37</v>
      </c>
      <c r="S351" s="39">
        <f t="shared" si="23"/>
        <v>10360</v>
      </c>
      <c r="T351" s="82"/>
      <c r="U351" s="83"/>
    </row>
    <row r="352" spans="1:22" ht="30" customHeight="1">
      <c r="A352" s="85"/>
      <c r="B352" s="88"/>
      <c r="C352" s="29"/>
      <c r="D352" s="63"/>
      <c r="E352" s="107"/>
      <c r="F352" s="53"/>
      <c r="G352" s="31"/>
      <c r="H352" s="54"/>
      <c r="I352" s="33">
        <v>3</v>
      </c>
      <c r="J352" s="34" t="s">
        <v>28</v>
      </c>
      <c r="K352" s="35" t="s">
        <v>29</v>
      </c>
      <c r="L352" s="38">
        <v>8</v>
      </c>
      <c r="M352" s="36"/>
      <c r="N352" s="36"/>
      <c r="O352" s="36"/>
      <c r="P352" s="37">
        <f t="shared" si="25"/>
        <v>8</v>
      </c>
      <c r="Q352" s="36">
        <v>70</v>
      </c>
      <c r="R352" s="38">
        <v>41</v>
      </c>
      <c r="S352" s="39">
        <f t="shared" si="23"/>
        <v>22960</v>
      </c>
      <c r="T352" s="82"/>
      <c r="U352" s="83"/>
    </row>
    <row r="353" spans="1:21" ht="30" customHeight="1">
      <c r="A353" s="86"/>
      <c r="B353" s="89"/>
      <c r="C353" s="29"/>
      <c r="D353" s="63"/>
      <c r="E353" s="103"/>
      <c r="F353" s="53"/>
      <c r="G353" s="31"/>
      <c r="H353" s="54"/>
      <c r="I353" s="33">
        <v>3</v>
      </c>
      <c r="J353" s="34" t="s">
        <v>105</v>
      </c>
      <c r="K353" s="35" t="s">
        <v>29</v>
      </c>
      <c r="L353" s="38">
        <v>3</v>
      </c>
      <c r="M353" s="36"/>
      <c r="N353" s="36"/>
      <c r="O353" s="36"/>
      <c r="P353" s="37">
        <f t="shared" si="25"/>
        <v>3</v>
      </c>
      <c r="Q353" s="36">
        <v>70</v>
      </c>
      <c r="R353" s="38">
        <v>41</v>
      </c>
      <c r="S353" s="39">
        <f t="shared" si="23"/>
        <v>8610</v>
      </c>
      <c r="T353" s="82"/>
      <c r="U353" s="83"/>
    </row>
    <row r="354" spans="1:21" ht="27" customHeight="1">
      <c r="A354" s="84">
        <v>108</v>
      </c>
      <c r="B354" s="87">
        <v>691</v>
      </c>
      <c r="C354" s="29">
        <v>154696</v>
      </c>
      <c r="D354" s="9" t="s">
        <v>68</v>
      </c>
      <c r="E354" s="102" t="s">
        <v>309</v>
      </c>
      <c r="F354" s="53">
        <v>6</v>
      </c>
      <c r="G354" s="31" t="e">
        <f>H354-J354</f>
        <v>#VALUE!</v>
      </c>
      <c r="H354" s="54">
        <v>79</v>
      </c>
      <c r="I354" s="33">
        <v>1</v>
      </c>
      <c r="J354" s="34" t="s">
        <v>111</v>
      </c>
      <c r="K354" s="35" t="s">
        <v>267</v>
      </c>
      <c r="L354" s="36">
        <v>6</v>
      </c>
      <c r="M354" s="36">
        <v>1</v>
      </c>
      <c r="N354" s="36"/>
      <c r="O354" s="36">
        <v>11</v>
      </c>
      <c r="P354" s="37">
        <f t="shared" si="25"/>
        <v>18</v>
      </c>
      <c r="Q354" s="36">
        <v>70</v>
      </c>
      <c r="R354" s="38">
        <v>5</v>
      </c>
      <c r="S354" s="39">
        <f t="shared" si="23"/>
        <v>6300</v>
      </c>
      <c r="T354" s="82">
        <f>SUM(S354:S359)</f>
        <v>69300</v>
      </c>
      <c r="U354" s="83"/>
    </row>
    <row r="355" spans="1:21" ht="27" customHeight="1">
      <c r="A355" s="85"/>
      <c r="B355" s="88"/>
      <c r="C355" s="29"/>
      <c r="D355" s="9"/>
      <c r="E355" s="107"/>
      <c r="F355" s="53"/>
      <c r="G355" s="31"/>
      <c r="H355" s="54"/>
      <c r="I355" s="41">
        <v>2</v>
      </c>
      <c r="J355" s="35" t="s">
        <v>310</v>
      </c>
      <c r="K355" s="35" t="s">
        <v>72</v>
      </c>
      <c r="L355" s="38"/>
      <c r="M355" s="36"/>
      <c r="N355" s="36"/>
      <c r="O355" s="36">
        <v>25</v>
      </c>
      <c r="P355" s="37">
        <f t="shared" si="25"/>
        <v>25</v>
      </c>
      <c r="Q355" s="36">
        <v>70</v>
      </c>
      <c r="R355" s="38">
        <v>10</v>
      </c>
      <c r="S355" s="39">
        <f t="shared" si="23"/>
        <v>17500</v>
      </c>
      <c r="T355" s="82"/>
      <c r="U355" s="83"/>
    </row>
    <row r="356" spans="1:21" ht="27" customHeight="1">
      <c r="A356" s="85"/>
      <c r="B356" s="88"/>
      <c r="C356" s="29"/>
      <c r="D356" s="9"/>
      <c r="E356" s="107"/>
      <c r="F356" s="53"/>
      <c r="G356" s="31"/>
      <c r="H356" s="54"/>
      <c r="I356" s="41">
        <v>2</v>
      </c>
      <c r="J356" s="35" t="s">
        <v>311</v>
      </c>
      <c r="K356" s="35" t="s">
        <v>267</v>
      </c>
      <c r="L356" s="38">
        <v>4</v>
      </c>
      <c r="M356" s="36">
        <v>3</v>
      </c>
      <c r="N356" s="36"/>
      <c r="O356" s="36">
        <v>9</v>
      </c>
      <c r="P356" s="37">
        <f t="shared" si="25"/>
        <v>16</v>
      </c>
      <c r="Q356" s="36">
        <v>70</v>
      </c>
      <c r="R356" s="38">
        <v>2</v>
      </c>
      <c r="S356" s="39">
        <f t="shared" si="23"/>
        <v>2240</v>
      </c>
      <c r="T356" s="82"/>
      <c r="U356" s="83"/>
    </row>
    <row r="357" spans="1:21" ht="30" customHeight="1">
      <c r="A357" s="85"/>
      <c r="B357" s="88"/>
      <c r="C357" s="29"/>
      <c r="D357" s="9"/>
      <c r="E357" s="107"/>
      <c r="F357" s="53"/>
      <c r="G357" s="31"/>
      <c r="H357" s="54"/>
      <c r="I357" s="33">
        <v>3</v>
      </c>
      <c r="J357" s="34" t="s">
        <v>28</v>
      </c>
      <c r="K357" s="35" t="s">
        <v>29</v>
      </c>
      <c r="L357" s="38">
        <v>6</v>
      </c>
      <c r="M357" s="36"/>
      <c r="N357" s="36"/>
      <c r="O357" s="36"/>
      <c r="P357" s="37">
        <f t="shared" si="25"/>
        <v>6</v>
      </c>
      <c r="Q357" s="36">
        <v>70</v>
      </c>
      <c r="R357" s="38">
        <v>21</v>
      </c>
      <c r="S357" s="39">
        <f t="shared" si="23"/>
        <v>8820</v>
      </c>
      <c r="T357" s="82"/>
      <c r="U357" s="83"/>
    </row>
    <row r="358" spans="1:21" ht="30" customHeight="1">
      <c r="A358" s="85"/>
      <c r="B358" s="88"/>
      <c r="C358" s="29"/>
      <c r="D358" s="9"/>
      <c r="E358" s="107"/>
      <c r="F358" s="53"/>
      <c r="G358" s="31"/>
      <c r="H358" s="54"/>
      <c r="I358" s="33">
        <v>3</v>
      </c>
      <c r="J358" s="34" t="s">
        <v>28</v>
      </c>
      <c r="K358" s="35" t="s">
        <v>29</v>
      </c>
      <c r="L358" s="38">
        <v>10</v>
      </c>
      <c r="M358" s="36"/>
      <c r="N358" s="36"/>
      <c r="O358" s="36"/>
      <c r="P358" s="37">
        <f t="shared" si="25"/>
        <v>10</v>
      </c>
      <c r="Q358" s="36">
        <v>70</v>
      </c>
      <c r="R358" s="38">
        <v>41</v>
      </c>
      <c r="S358" s="39">
        <f t="shared" si="23"/>
        <v>28700</v>
      </c>
      <c r="T358" s="82"/>
      <c r="U358" s="83"/>
    </row>
    <row r="359" spans="1:21" ht="30" customHeight="1">
      <c r="A359" s="86"/>
      <c r="B359" s="89"/>
      <c r="C359" s="29"/>
      <c r="D359" s="9"/>
      <c r="E359" s="103"/>
      <c r="F359" s="53"/>
      <c r="G359" s="31"/>
      <c r="H359" s="54"/>
      <c r="I359" s="33">
        <v>3</v>
      </c>
      <c r="J359" s="34" t="s">
        <v>105</v>
      </c>
      <c r="K359" s="35" t="s">
        <v>29</v>
      </c>
      <c r="L359" s="38">
        <v>2</v>
      </c>
      <c r="M359" s="36"/>
      <c r="N359" s="36"/>
      <c r="O359" s="36"/>
      <c r="P359" s="37">
        <f t="shared" si="25"/>
        <v>2</v>
      </c>
      <c r="Q359" s="36">
        <v>70</v>
      </c>
      <c r="R359" s="38">
        <v>41</v>
      </c>
      <c r="S359" s="39">
        <f t="shared" si="23"/>
        <v>5740</v>
      </c>
      <c r="T359" s="82"/>
      <c r="U359" s="83"/>
    </row>
    <row r="360" spans="1:21" ht="30" customHeight="1">
      <c r="A360" s="84">
        <v>109</v>
      </c>
      <c r="B360" s="87">
        <v>692</v>
      </c>
      <c r="C360" s="29">
        <v>154694</v>
      </c>
      <c r="D360" s="9" t="s">
        <v>68</v>
      </c>
      <c r="E360" s="102" t="s">
        <v>312</v>
      </c>
      <c r="F360" s="53">
        <v>6</v>
      </c>
      <c r="G360" s="31" t="e">
        <f>H360-J360</f>
        <v>#VALUE!</v>
      </c>
      <c r="H360" s="54">
        <v>50</v>
      </c>
      <c r="I360" s="33">
        <v>3</v>
      </c>
      <c r="J360" s="34" t="s">
        <v>28</v>
      </c>
      <c r="K360" s="35" t="s">
        <v>29</v>
      </c>
      <c r="L360" s="36">
        <v>9</v>
      </c>
      <c r="M360" s="36"/>
      <c r="N360" s="36"/>
      <c r="O360" s="36"/>
      <c r="P360" s="37">
        <f t="shared" si="25"/>
        <v>9</v>
      </c>
      <c r="Q360" s="36">
        <v>70</v>
      </c>
      <c r="R360" s="38">
        <v>41</v>
      </c>
      <c r="S360" s="39">
        <f t="shared" si="23"/>
        <v>25830</v>
      </c>
      <c r="T360" s="82">
        <f>SUM(S360:S361)</f>
        <v>31570</v>
      </c>
      <c r="U360" s="99"/>
    </row>
    <row r="361" spans="1:21" ht="30" customHeight="1">
      <c r="A361" s="86"/>
      <c r="B361" s="89"/>
      <c r="C361" s="29">
        <v>154694</v>
      </c>
      <c r="D361" s="9" t="s">
        <v>68</v>
      </c>
      <c r="E361" s="103"/>
      <c r="F361" s="53">
        <v>6</v>
      </c>
      <c r="G361" s="31" t="e">
        <f>H361-J361</f>
        <v>#VALUE!</v>
      </c>
      <c r="H361" s="54">
        <v>50</v>
      </c>
      <c r="I361" s="33">
        <v>3</v>
      </c>
      <c r="J361" s="34" t="s">
        <v>105</v>
      </c>
      <c r="K361" s="35" t="s">
        <v>29</v>
      </c>
      <c r="L361" s="36">
        <v>2</v>
      </c>
      <c r="M361" s="36"/>
      <c r="N361" s="36"/>
      <c r="O361" s="36"/>
      <c r="P361" s="37">
        <f t="shared" si="25"/>
        <v>2</v>
      </c>
      <c r="Q361" s="36">
        <v>70</v>
      </c>
      <c r="R361" s="38">
        <v>41</v>
      </c>
      <c r="S361" s="39">
        <f t="shared" si="23"/>
        <v>5740</v>
      </c>
      <c r="T361" s="82"/>
      <c r="U361" s="99"/>
    </row>
    <row r="362" spans="1:21" ht="27" customHeight="1">
      <c r="A362" s="84">
        <v>110</v>
      </c>
      <c r="B362" s="87">
        <v>693</v>
      </c>
      <c r="C362" s="29">
        <v>154695</v>
      </c>
      <c r="D362" s="9" t="s">
        <v>68</v>
      </c>
      <c r="E362" s="102" t="s">
        <v>313</v>
      </c>
      <c r="F362" s="53">
        <v>6</v>
      </c>
      <c r="G362" s="31" t="e">
        <f>H362-J362</f>
        <v>#VALUE!</v>
      </c>
      <c r="H362" s="54">
        <v>29</v>
      </c>
      <c r="I362" s="33">
        <v>1</v>
      </c>
      <c r="J362" s="34" t="s">
        <v>111</v>
      </c>
      <c r="K362" s="35" t="s">
        <v>26</v>
      </c>
      <c r="L362" s="36">
        <v>6</v>
      </c>
      <c r="M362" s="36">
        <v>1</v>
      </c>
      <c r="N362" s="36">
        <v>0</v>
      </c>
      <c r="O362" s="36">
        <v>3</v>
      </c>
      <c r="P362" s="37">
        <f t="shared" si="25"/>
        <v>10</v>
      </c>
      <c r="Q362" s="36">
        <v>70</v>
      </c>
      <c r="R362" s="38">
        <v>20</v>
      </c>
      <c r="S362" s="39">
        <f t="shared" si="23"/>
        <v>14000</v>
      </c>
      <c r="T362" s="82">
        <f>SUM(S362:S365)</f>
        <v>26320</v>
      </c>
      <c r="U362" s="83"/>
    </row>
    <row r="363" spans="1:21" ht="27" customHeight="1">
      <c r="A363" s="85"/>
      <c r="B363" s="88"/>
      <c r="C363" s="29"/>
      <c r="D363" s="9"/>
      <c r="E363" s="107"/>
      <c r="F363" s="53"/>
      <c r="G363" s="31"/>
      <c r="H363" s="54"/>
      <c r="I363" s="41">
        <v>2</v>
      </c>
      <c r="J363" s="35" t="s">
        <v>314</v>
      </c>
      <c r="K363" s="35" t="s">
        <v>269</v>
      </c>
      <c r="L363" s="36">
        <v>6</v>
      </c>
      <c r="M363" s="36">
        <v>1</v>
      </c>
      <c r="N363" s="36">
        <v>0</v>
      </c>
      <c r="O363" s="36">
        <v>3</v>
      </c>
      <c r="P363" s="37">
        <f t="shared" si="25"/>
        <v>10</v>
      </c>
      <c r="Q363" s="36">
        <v>0</v>
      </c>
      <c r="R363" s="38">
        <v>4</v>
      </c>
      <c r="S363" s="39">
        <v>0</v>
      </c>
      <c r="T363" s="82"/>
      <c r="U363" s="83"/>
    </row>
    <row r="364" spans="1:21" ht="30" customHeight="1">
      <c r="A364" s="85"/>
      <c r="B364" s="88"/>
      <c r="C364" s="29"/>
      <c r="D364" s="9"/>
      <c r="E364" s="107"/>
      <c r="F364" s="53"/>
      <c r="G364" s="31"/>
      <c r="H364" s="54"/>
      <c r="I364" s="33">
        <v>3</v>
      </c>
      <c r="J364" s="34" t="s">
        <v>28</v>
      </c>
      <c r="K364" s="35" t="s">
        <v>29</v>
      </c>
      <c r="L364" s="38">
        <v>6</v>
      </c>
      <c r="M364" s="36"/>
      <c r="N364" s="36"/>
      <c r="O364" s="36"/>
      <c r="P364" s="37">
        <f t="shared" si="25"/>
        <v>6</v>
      </c>
      <c r="Q364" s="36">
        <v>70</v>
      </c>
      <c r="R364" s="38">
        <v>17</v>
      </c>
      <c r="S364" s="39">
        <f>P364*R364*Q364</f>
        <v>7140</v>
      </c>
      <c r="T364" s="82"/>
      <c r="U364" s="83"/>
    </row>
    <row r="365" spans="1:21" ht="30" customHeight="1">
      <c r="A365" s="86"/>
      <c r="B365" s="89"/>
      <c r="C365" s="29"/>
      <c r="D365" s="9"/>
      <c r="E365" s="103"/>
      <c r="F365" s="53"/>
      <c r="G365" s="31"/>
      <c r="H365" s="54"/>
      <c r="I365" s="33">
        <v>3</v>
      </c>
      <c r="J365" s="34" t="s">
        <v>105</v>
      </c>
      <c r="K365" s="35" t="s">
        <v>29</v>
      </c>
      <c r="L365" s="38">
        <v>2</v>
      </c>
      <c r="M365" s="36"/>
      <c r="N365" s="36"/>
      <c r="O365" s="36"/>
      <c r="P365" s="37">
        <f t="shared" si="25"/>
        <v>2</v>
      </c>
      <c r="Q365" s="36">
        <v>70</v>
      </c>
      <c r="R365" s="38">
        <v>37</v>
      </c>
      <c r="S365" s="39">
        <f>P365*R365*Q365</f>
        <v>5180</v>
      </c>
      <c r="T365" s="82"/>
      <c r="U365" s="83"/>
    </row>
    <row r="366" spans="1:21" ht="30" customHeight="1">
      <c r="A366" s="42">
        <v>111</v>
      </c>
      <c r="B366" s="43">
        <v>694</v>
      </c>
      <c r="C366" s="29">
        <v>154697</v>
      </c>
      <c r="D366" s="9" t="s">
        <v>68</v>
      </c>
      <c r="E366" s="55" t="s">
        <v>315</v>
      </c>
      <c r="F366" s="53">
        <v>6</v>
      </c>
      <c r="G366" s="31" t="e">
        <f>H366-J366</f>
        <v>#VALUE!</v>
      </c>
      <c r="H366" s="54">
        <v>60</v>
      </c>
      <c r="I366" s="41">
        <v>3</v>
      </c>
      <c r="J366" s="35" t="s">
        <v>39</v>
      </c>
      <c r="K366" s="35" t="s">
        <v>29</v>
      </c>
      <c r="L366" s="38">
        <v>18</v>
      </c>
      <c r="M366" s="36"/>
      <c r="N366" s="36"/>
      <c r="O366" s="36"/>
      <c r="P366" s="37">
        <f t="shared" si="25"/>
        <v>18</v>
      </c>
      <c r="Q366" s="36">
        <v>70</v>
      </c>
      <c r="R366" s="38">
        <v>41</v>
      </c>
      <c r="S366" s="39">
        <f>P366*R366*Q366</f>
        <v>51660</v>
      </c>
      <c r="T366" s="44">
        <f>S366</f>
        <v>51660</v>
      </c>
      <c r="U366" s="68"/>
    </row>
    <row r="367" spans="1:21" ht="30" customHeight="1">
      <c r="A367" s="42">
        <v>112</v>
      </c>
      <c r="B367" s="43">
        <v>695</v>
      </c>
      <c r="C367" s="29">
        <v>154693</v>
      </c>
      <c r="D367" s="9" t="s">
        <v>68</v>
      </c>
      <c r="E367" s="55" t="s">
        <v>316</v>
      </c>
      <c r="F367" s="53">
        <v>6</v>
      </c>
      <c r="G367" s="31" t="e">
        <f>H367-J367</f>
        <v>#VALUE!</v>
      </c>
      <c r="H367" s="54">
        <v>51</v>
      </c>
      <c r="I367" s="33">
        <v>3</v>
      </c>
      <c r="J367" s="56" t="s">
        <v>317</v>
      </c>
      <c r="K367" s="35" t="s">
        <v>29</v>
      </c>
      <c r="L367" s="38"/>
      <c r="M367" s="38"/>
      <c r="N367" s="38"/>
      <c r="O367" s="38"/>
      <c r="P367" s="37">
        <f t="shared" si="25"/>
        <v>0</v>
      </c>
      <c r="Q367" s="36">
        <v>70</v>
      </c>
      <c r="R367" s="36"/>
      <c r="S367" s="39">
        <f>P367*R367*Q367</f>
        <v>0</v>
      </c>
      <c r="T367" s="44">
        <f>S367</f>
        <v>0</v>
      </c>
      <c r="U367" s="68"/>
    </row>
    <row r="368" spans="1:21" ht="30" customHeight="1">
      <c r="A368" s="84">
        <v>113</v>
      </c>
      <c r="B368" s="87">
        <v>696</v>
      </c>
      <c r="C368" s="29">
        <v>154698</v>
      </c>
      <c r="D368" s="9" t="s">
        <v>318</v>
      </c>
      <c r="E368" s="102" t="s">
        <v>319</v>
      </c>
      <c r="F368" s="53">
        <v>6</v>
      </c>
      <c r="G368" s="31" t="e">
        <f>H368-J368</f>
        <v>#VALUE!</v>
      </c>
      <c r="H368" s="54">
        <v>43</v>
      </c>
      <c r="I368" s="33">
        <v>3</v>
      </c>
      <c r="J368" s="34" t="s">
        <v>28</v>
      </c>
      <c r="K368" s="35" t="s">
        <v>29</v>
      </c>
      <c r="L368" s="36">
        <v>3</v>
      </c>
      <c r="M368" s="36"/>
      <c r="N368" s="36"/>
      <c r="O368" s="36"/>
      <c r="P368" s="37">
        <f t="shared" si="25"/>
        <v>3</v>
      </c>
      <c r="Q368" s="36">
        <v>70</v>
      </c>
      <c r="R368" s="38">
        <v>38</v>
      </c>
      <c r="S368" s="39">
        <f t="shared" ref="S368:S404" si="26">P368*R368*Q368</f>
        <v>7980</v>
      </c>
      <c r="T368" s="82">
        <f>SUM(S368:S370)</f>
        <v>19040</v>
      </c>
      <c r="U368" s="83"/>
    </row>
    <row r="369" spans="1:22" ht="30" customHeight="1">
      <c r="A369" s="85"/>
      <c r="B369" s="88"/>
      <c r="C369" s="29"/>
      <c r="D369" s="9"/>
      <c r="E369" s="107"/>
      <c r="F369" s="53"/>
      <c r="G369" s="31"/>
      <c r="H369" s="54"/>
      <c r="I369" s="33">
        <v>3</v>
      </c>
      <c r="J369" s="34" t="s">
        <v>28</v>
      </c>
      <c r="K369" s="35" t="s">
        <v>29</v>
      </c>
      <c r="L369" s="36">
        <v>2</v>
      </c>
      <c r="M369" s="36"/>
      <c r="N369" s="36"/>
      <c r="O369" s="36"/>
      <c r="P369" s="37">
        <f t="shared" si="25"/>
        <v>2</v>
      </c>
      <c r="Q369" s="36">
        <v>70</v>
      </c>
      <c r="R369" s="38">
        <v>41</v>
      </c>
      <c r="S369" s="39">
        <f t="shared" si="26"/>
        <v>5740</v>
      </c>
      <c r="T369" s="82"/>
      <c r="U369" s="83"/>
    </row>
    <row r="370" spans="1:22" ht="30" customHeight="1">
      <c r="A370" s="86"/>
      <c r="B370" s="89"/>
      <c r="C370" s="29"/>
      <c r="D370" s="9"/>
      <c r="E370" s="103"/>
      <c r="F370" s="53"/>
      <c r="G370" s="31"/>
      <c r="H370" s="54"/>
      <c r="I370" s="33">
        <v>3</v>
      </c>
      <c r="J370" s="34" t="s">
        <v>105</v>
      </c>
      <c r="K370" s="35" t="s">
        <v>29</v>
      </c>
      <c r="L370" s="36">
        <v>2</v>
      </c>
      <c r="M370" s="36"/>
      <c r="N370" s="36"/>
      <c r="O370" s="36"/>
      <c r="P370" s="37">
        <f t="shared" si="25"/>
        <v>2</v>
      </c>
      <c r="Q370" s="36">
        <v>70</v>
      </c>
      <c r="R370" s="38">
        <v>38</v>
      </c>
      <c r="S370" s="39">
        <f t="shared" si="26"/>
        <v>5320</v>
      </c>
      <c r="T370" s="82"/>
      <c r="U370" s="83"/>
    </row>
    <row r="371" spans="1:22" ht="30" customHeight="1">
      <c r="A371" s="42">
        <v>114</v>
      </c>
      <c r="B371" s="43">
        <v>697</v>
      </c>
      <c r="C371" s="29">
        <v>154699</v>
      </c>
      <c r="D371" s="9" t="s">
        <v>318</v>
      </c>
      <c r="E371" s="55" t="s">
        <v>320</v>
      </c>
      <c r="F371" s="53">
        <v>6</v>
      </c>
      <c r="G371" s="31" t="e">
        <f>H371-J371</f>
        <v>#VALUE!</v>
      </c>
      <c r="H371" s="54">
        <v>43</v>
      </c>
      <c r="I371" s="33">
        <v>3</v>
      </c>
      <c r="J371" s="34" t="s">
        <v>28</v>
      </c>
      <c r="K371" s="35" t="s">
        <v>29</v>
      </c>
      <c r="L371" s="36">
        <v>13</v>
      </c>
      <c r="M371" s="36"/>
      <c r="N371" s="36"/>
      <c r="O371" s="36"/>
      <c r="P371" s="37">
        <f t="shared" si="25"/>
        <v>13</v>
      </c>
      <c r="Q371" s="36">
        <v>70</v>
      </c>
      <c r="R371" s="38">
        <v>35</v>
      </c>
      <c r="S371" s="39">
        <f t="shared" si="26"/>
        <v>31850</v>
      </c>
      <c r="T371" s="44">
        <f>S371</f>
        <v>31850</v>
      </c>
      <c r="U371" s="45"/>
    </row>
    <row r="372" spans="1:22" ht="27.95" customHeight="1">
      <c r="A372" s="84">
        <v>115</v>
      </c>
      <c r="B372" s="87">
        <v>698</v>
      </c>
      <c r="C372" s="29">
        <v>154701</v>
      </c>
      <c r="D372" s="9" t="s">
        <v>318</v>
      </c>
      <c r="E372" s="102" t="s">
        <v>321</v>
      </c>
      <c r="F372" s="53">
        <v>6</v>
      </c>
      <c r="G372" s="31" t="e">
        <f>H372-J372</f>
        <v>#VALUE!</v>
      </c>
      <c r="H372" s="54">
        <v>53</v>
      </c>
      <c r="I372" s="33">
        <v>1</v>
      </c>
      <c r="J372" s="34" t="s">
        <v>111</v>
      </c>
      <c r="K372" s="35" t="s">
        <v>186</v>
      </c>
      <c r="L372" s="36">
        <v>12</v>
      </c>
      <c r="M372" s="36">
        <v>3</v>
      </c>
      <c r="N372" s="36">
        <v>0</v>
      </c>
      <c r="O372" s="36">
        <v>7</v>
      </c>
      <c r="P372" s="37">
        <f t="shared" si="25"/>
        <v>22</v>
      </c>
      <c r="Q372" s="36">
        <v>70</v>
      </c>
      <c r="R372" s="38">
        <v>5</v>
      </c>
      <c r="S372" s="39">
        <f t="shared" si="26"/>
        <v>7700</v>
      </c>
      <c r="T372" s="82">
        <f>SUM(S372:S378)</f>
        <v>58450</v>
      </c>
      <c r="U372" s="83"/>
    </row>
    <row r="373" spans="1:22" ht="27.95" customHeight="1">
      <c r="A373" s="85"/>
      <c r="B373" s="88"/>
      <c r="C373" s="29"/>
      <c r="D373" s="9"/>
      <c r="E373" s="107"/>
      <c r="F373" s="53"/>
      <c r="G373" s="31"/>
      <c r="H373" s="54"/>
      <c r="I373" s="33">
        <v>2</v>
      </c>
      <c r="J373" s="34" t="s">
        <v>322</v>
      </c>
      <c r="K373" s="35" t="s">
        <v>323</v>
      </c>
      <c r="L373" s="36">
        <v>12</v>
      </c>
      <c r="M373" s="36">
        <v>3</v>
      </c>
      <c r="N373" s="36">
        <v>0</v>
      </c>
      <c r="O373" s="36">
        <v>7</v>
      </c>
      <c r="P373" s="37">
        <f t="shared" si="25"/>
        <v>22</v>
      </c>
      <c r="Q373" s="36">
        <v>70</v>
      </c>
      <c r="R373" s="38">
        <v>2</v>
      </c>
      <c r="S373" s="39">
        <f t="shared" si="26"/>
        <v>3080</v>
      </c>
      <c r="T373" s="82"/>
      <c r="U373" s="83"/>
    </row>
    <row r="374" spans="1:22" ht="27.95" customHeight="1">
      <c r="A374" s="85"/>
      <c r="B374" s="88"/>
      <c r="C374" s="29"/>
      <c r="D374" s="9"/>
      <c r="E374" s="107"/>
      <c r="F374" s="53"/>
      <c r="G374" s="31"/>
      <c r="H374" s="54"/>
      <c r="I374" s="33">
        <v>2</v>
      </c>
      <c r="J374" s="34" t="s">
        <v>322</v>
      </c>
      <c r="K374" s="35" t="s">
        <v>324</v>
      </c>
      <c r="L374" s="36">
        <v>12</v>
      </c>
      <c r="M374" s="36">
        <v>3</v>
      </c>
      <c r="N374" s="36">
        <v>0</v>
      </c>
      <c r="O374" s="36">
        <v>7</v>
      </c>
      <c r="P374" s="37">
        <f t="shared" si="25"/>
        <v>22</v>
      </c>
      <c r="Q374" s="36">
        <v>70</v>
      </c>
      <c r="R374" s="38">
        <v>2</v>
      </c>
      <c r="S374" s="39">
        <f t="shared" si="26"/>
        <v>3080</v>
      </c>
      <c r="T374" s="82"/>
      <c r="U374" s="83"/>
    </row>
    <row r="375" spans="1:22" ht="27.95" customHeight="1">
      <c r="A375" s="85"/>
      <c r="B375" s="88"/>
      <c r="C375" s="29"/>
      <c r="D375" s="9"/>
      <c r="E375" s="107"/>
      <c r="F375" s="53"/>
      <c r="G375" s="31"/>
      <c r="H375" s="54"/>
      <c r="I375" s="33">
        <v>2</v>
      </c>
      <c r="J375" s="34" t="s">
        <v>322</v>
      </c>
      <c r="K375" s="35" t="s">
        <v>262</v>
      </c>
      <c r="L375" s="36">
        <v>12</v>
      </c>
      <c r="M375" s="36">
        <v>3</v>
      </c>
      <c r="N375" s="36">
        <v>0</v>
      </c>
      <c r="O375" s="36">
        <v>7</v>
      </c>
      <c r="P375" s="37">
        <f t="shared" si="25"/>
        <v>22</v>
      </c>
      <c r="Q375" s="36">
        <v>70</v>
      </c>
      <c r="R375" s="38">
        <v>3</v>
      </c>
      <c r="S375" s="39">
        <f t="shared" si="26"/>
        <v>4620</v>
      </c>
      <c r="T375" s="82"/>
      <c r="U375" s="83"/>
    </row>
    <row r="376" spans="1:22" ht="27.95" customHeight="1">
      <c r="A376" s="85"/>
      <c r="B376" s="88"/>
      <c r="C376" s="29"/>
      <c r="D376" s="9"/>
      <c r="E376" s="107"/>
      <c r="F376" s="53"/>
      <c r="G376" s="31"/>
      <c r="H376" s="54"/>
      <c r="I376" s="33">
        <v>2</v>
      </c>
      <c r="J376" s="34" t="s">
        <v>325</v>
      </c>
      <c r="K376" s="35" t="s">
        <v>119</v>
      </c>
      <c r="L376" s="36">
        <v>12</v>
      </c>
      <c r="M376" s="36">
        <v>3</v>
      </c>
      <c r="N376" s="36">
        <v>0</v>
      </c>
      <c r="O376" s="36">
        <v>7</v>
      </c>
      <c r="P376" s="37">
        <f t="shared" si="25"/>
        <v>22</v>
      </c>
      <c r="Q376" s="36">
        <v>70</v>
      </c>
      <c r="R376" s="38">
        <v>10</v>
      </c>
      <c r="S376" s="39">
        <f t="shared" si="26"/>
        <v>15400</v>
      </c>
      <c r="T376" s="82"/>
      <c r="U376" s="83"/>
    </row>
    <row r="377" spans="1:22" ht="30" customHeight="1">
      <c r="A377" s="85"/>
      <c r="B377" s="88"/>
      <c r="C377" s="29"/>
      <c r="D377" s="9"/>
      <c r="E377" s="107"/>
      <c r="F377" s="53"/>
      <c r="G377" s="31"/>
      <c r="H377" s="54"/>
      <c r="I377" s="41">
        <v>3</v>
      </c>
      <c r="J377" s="35" t="s">
        <v>39</v>
      </c>
      <c r="K377" s="35" t="s">
        <v>29</v>
      </c>
      <c r="L377" s="38">
        <v>12</v>
      </c>
      <c r="M377" s="36"/>
      <c r="N377" s="36"/>
      <c r="O377" s="36"/>
      <c r="P377" s="37">
        <f t="shared" si="25"/>
        <v>12</v>
      </c>
      <c r="Q377" s="36">
        <v>70</v>
      </c>
      <c r="R377" s="38">
        <v>19</v>
      </c>
      <c r="S377" s="39">
        <f t="shared" si="26"/>
        <v>15960</v>
      </c>
      <c r="T377" s="82"/>
      <c r="U377" s="83"/>
    </row>
    <row r="378" spans="1:22" ht="30" customHeight="1">
      <c r="A378" s="86"/>
      <c r="B378" s="89"/>
      <c r="C378" s="29"/>
      <c r="D378" s="9"/>
      <c r="E378" s="103"/>
      <c r="F378" s="53"/>
      <c r="G378" s="31"/>
      <c r="H378" s="54"/>
      <c r="I378" s="41">
        <v>3</v>
      </c>
      <c r="J378" s="35" t="s">
        <v>105</v>
      </c>
      <c r="K378" s="35" t="s">
        <v>29</v>
      </c>
      <c r="L378" s="38">
        <v>3</v>
      </c>
      <c r="M378" s="36"/>
      <c r="N378" s="36"/>
      <c r="O378" s="36"/>
      <c r="P378" s="37">
        <f t="shared" si="25"/>
        <v>3</v>
      </c>
      <c r="Q378" s="36">
        <v>70</v>
      </c>
      <c r="R378" s="38">
        <v>41</v>
      </c>
      <c r="S378" s="39">
        <f t="shared" si="26"/>
        <v>8610</v>
      </c>
      <c r="T378" s="82"/>
      <c r="U378" s="83"/>
    </row>
    <row r="379" spans="1:22" ht="27.95" customHeight="1">
      <c r="A379" s="84">
        <v>116</v>
      </c>
      <c r="B379" s="87">
        <v>699</v>
      </c>
      <c r="C379" s="29">
        <v>154702</v>
      </c>
      <c r="D379" s="9" t="s">
        <v>318</v>
      </c>
      <c r="E379" s="102" t="s">
        <v>326</v>
      </c>
      <c r="F379" s="53">
        <v>6</v>
      </c>
      <c r="G379" s="31" t="e">
        <f>H379-J379</f>
        <v>#VALUE!</v>
      </c>
      <c r="H379" s="54">
        <v>19</v>
      </c>
      <c r="I379" s="41">
        <v>1</v>
      </c>
      <c r="J379" s="35" t="s">
        <v>111</v>
      </c>
      <c r="K379" s="35" t="s">
        <v>112</v>
      </c>
      <c r="L379" s="38">
        <v>3</v>
      </c>
      <c r="M379" s="36">
        <v>1</v>
      </c>
      <c r="N379" s="36">
        <v>0</v>
      </c>
      <c r="O379" s="36">
        <v>3</v>
      </c>
      <c r="P379" s="37">
        <f t="shared" si="25"/>
        <v>7</v>
      </c>
      <c r="Q379" s="36">
        <v>70</v>
      </c>
      <c r="R379" s="38">
        <v>10</v>
      </c>
      <c r="S379" s="39">
        <f t="shared" si="26"/>
        <v>4900</v>
      </c>
      <c r="T379" s="104">
        <f>SUM(S379:S381)</f>
        <v>17360</v>
      </c>
      <c r="U379" s="96"/>
    </row>
    <row r="380" spans="1:22" ht="27.95" customHeight="1">
      <c r="A380" s="85"/>
      <c r="B380" s="88"/>
      <c r="C380" s="29"/>
      <c r="D380" s="9"/>
      <c r="E380" s="107"/>
      <c r="F380" s="53"/>
      <c r="G380" s="31"/>
      <c r="H380" s="54"/>
      <c r="I380" s="41">
        <v>2</v>
      </c>
      <c r="J380" s="35" t="s">
        <v>327</v>
      </c>
      <c r="K380" s="35" t="s">
        <v>114</v>
      </c>
      <c r="L380" s="38">
        <v>3</v>
      </c>
      <c r="M380" s="36">
        <v>1</v>
      </c>
      <c r="N380" s="36">
        <v>0</v>
      </c>
      <c r="O380" s="36">
        <v>16</v>
      </c>
      <c r="P380" s="37">
        <f t="shared" si="25"/>
        <v>20</v>
      </c>
      <c r="Q380" s="36">
        <v>70</v>
      </c>
      <c r="R380" s="38">
        <v>5</v>
      </c>
      <c r="S380" s="39">
        <f t="shared" si="26"/>
        <v>7000</v>
      </c>
      <c r="T380" s="108"/>
      <c r="U380" s="97"/>
    </row>
    <row r="381" spans="1:22" ht="30" customHeight="1">
      <c r="A381" s="86"/>
      <c r="B381" s="89"/>
      <c r="C381" s="29"/>
      <c r="D381" s="9"/>
      <c r="E381" s="103"/>
      <c r="F381" s="53"/>
      <c r="G381" s="31"/>
      <c r="H381" s="54"/>
      <c r="I381" s="41">
        <v>3</v>
      </c>
      <c r="J381" s="35" t="s">
        <v>39</v>
      </c>
      <c r="K381" s="35" t="s">
        <v>29</v>
      </c>
      <c r="L381" s="38">
        <v>3</v>
      </c>
      <c r="M381" s="36"/>
      <c r="N381" s="36"/>
      <c r="O381" s="36"/>
      <c r="P381" s="37">
        <f t="shared" si="25"/>
        <v>3</v>
      </c>
      <c r="Q381" s="36">
        <v>70</v>
      </c>
      <c r="R381" s="38">
        <v>26</v>
      </c>
      <c r="S381" s="39">
        <f t="shared" si="26"/>
        <v>5460</v>
      </c>
      <c r="T381" s="105"/>
      <c r="U381" s="98"/>
    </row>
    <row r="382" spans="1:22" ht="27.95" customHeight="1">
      <c r="A382" s="84">
        <v>117</v>
      </c>
      <c r="B382" s="87">
        <v>700</v>
      </c>
      <c r="C382" s="29">
        <v>154704</v>
      </c>
      <c r="D382" s="9" t="s">
        <v>318</v>
      </c>
      <c r="E382" s="102" t="s">
        <v>328</v>
      </c>
      <c r="F382" s="53">
        <v>6</v>
      </c>
      <c r="G382" s="31" t="e">
        <f>H382-J382</f>
        <v>#VALUE!</v>
      </c>
      <c r="H382" s="54">
        <v>38</v>
      </c>
      <c r="I382" s="41">
        <v>1</v>
      </c>
      <c r="J382" s="35" t="s">
        <v>111</v>
      </c>
      <c r="K382" s="35" t="s">
        <v>198</v>
      </c>
      <c r="L382" s="36">
        <v>9</v>
      </c>
      <c r="M382" s="36">
        <v>1</v>
      </c>
      <c r="N382" s="36">
        <v>0</v>
      </c>
      <c r="O382" s="36">
        <v>5</v>
      </c>
      <c r="P382" s="37">
        <f t="shared" si="25"/>
        <v>15</v>
      </c>
      <c r="Q382" s="36">
        <v>70</v>
      </c>
      <c r="R382" s="38">
        <v>3</v>
      </c>
      <c r="S382" s="39">
        <f t="shared" si="26"/>
        <v>3150</v>
      </c>
      <c r="T382" s="82">
        <f>SUM(S382:S384)</f>
        <v>8750</v>
      </c>
      <c r="U382" s="83"/>
    </row>
    <row r="383" spans="1:22" s="40" customFormat="1" ht="27.95" customHeight="1">
      <c r="A383" s="85"/>
      <c r="B383" s="88"/>
      <c r="C383" s="29"/>
      <c r="D383" s="9"/>
      <c r="E383" s="107"/>
      <c r="F383" s="53"/>
      <c r="G383" s="31"/>
      <c r="H383" s="54"/>
      <c r="I383" s="33">
        <v>2</v>
      </c>
      <c r="J383" s="34" t="s">
        <v>329</v>
      </c>
      <c r="K383" s="35" t="s">
        <v>330</v>
      </c>
      <c r="L383" s="36">
        <v>9</v>
      </c>
      <c r="M383" s="36">
        <v>1</v>
      </c>
      <c r="N383" s="36">
        <v>0</v>
      </c>
      <c r="O383" s="36">
        <v>5</v>
      </c>
      <c r="P383" s="37">
        <f>SUM(L383:O383)</f>
        <v>15</v>
      </c>
      <c r="Q383" s="36">
        <v>70</v>
      </c>
      <c r="R383" s="38">
        <v>2</v>
      </c>
      <c r="S383" s="39">
        <f t="shared" si="26"/>
        <v>2100</v>
      </c>
      <c r="T383" s="82"/>
      <c r="U383" s="83"/>
      <c r="V383" s="8"/>
    </row>
    <row r="384" spans="1:22" s="40" customFormat="1" ht="27.95" customHeight="1">
      <c r="A384" s="86"/>
      <c r="B384" s="89"/>
      <c r="C384" s="29"/>
      <c r="D384" s="9"/>
      <c r="E384" s="103"/>
      <c r="F384" s="53"/>
      <c r="G384" s="31"/>
      <c r="H384" s="54"/>
      <c r="I384" s="33">
        <v>2</v>
      </c>
      <c r="J384" s="34" t="s">
        <v>329</v>
      </c>
      <c r="K384" s="35" t="s">
        <v>331</v>
      </c>
      <c r="L384" s="36">
        <v>9</v>
      </c>
      <c r="M384" s="36">
        <v>1</v>
      </c>
      <c r="N384" s="36">
        <v>0</v>
      </c>
      <c r="O384" s="36">
        <v>0</v>
      </c>
      <c r="P384" s="37">
        <f t="shared" si="25"/>
        <v>10</v>
      </c>
      <c r="Q384" s="36">
        <v>70</v>
      </c>
      <c r="R384" s="38">
        <v>5</v>
      </c>
      <c r="S384" s="39">
        <f t="shared" si="26"/>
        <v>3500</v>
      </c>
      <c r="T384" s="82"/>
      <c r="U384" s="83"/>
      <c r="V384" s="8"/>
    </row>
    <row r="385" spans="1:22" s="40" customFormat="1" ht="27.95" customHeight="1">
      <c r="A385" s="84">
        <v>118</v>
      </c>
      <c r="B385" s="87">
        <v>701</v>
      </c>
      <c r="C385" s="29">
        <v>154700</v>
      </c>
      <c r="D385" s="9" t="s">
        <v>318</v>
      </c>
      <c r="E385" s="102" t="s">
        <v>332</v>
      </c>
      <c r="F385" s="53">
        <v>6</v>
      </c>
      <c r="G385" s="31" t="e">
        <f>H385-J385</f>
        <v>#VALUE!</v>
      </c>
      <c r="H385" s="54">
        <v>51</v>
      </c>
      <c r="I385" s="33">
        <v>1</v>
      </c>
      <c r="J385" s="34" t="s">
        <v>23</v>
      </c>
      <c r="K385" s="35" t="s">
        <v>333</v>
      </c>
      <c r="L385" s="36">
        <v>10</v>
      </c>
      <c r="M385" s="36">
        <v>6</v>
      </c>
      <c r="N385" s="36">
        <v>0</v>
      </c>
      <c r="O385" s="36">
        <v>12</v>
      </c>
      <c r="P385" s="37">
        <f t="shared" si="25"/>
        <v>28</v>
      </c>
      <c r="Q385" s="36">
        <v>70</v>
      </c>
      <c r="R385" s="38">
        <v>6</v>
      </c>
      <c r="S385" s="39">
        <f t="shared" si="26"/>
        <v>11760</v>
      </c>
      <c r="T385" s="82">
        <f>SUM(S385:S386)</f>
        <v>36260</v>
      </c>
      <c r="U385" s="83"/>
      <c r="V385" s="8"/>
    </row>
    <row r="386" spans="1:22" s="40" customFormat="1" ht="30" customHeight="1">
      <c r="A386" s="86"/>
      <c r="B386" s="89"/>
      <c r="C386" s="29"/>
      <c r="D386" s="9"/>
      <c r="E386" s="103"/>
      <c r="F386" s="53"/>
      <c r="G386" s="31"/>
      <c r="H386" s="54"/>
      <c r="I386" s="33">
        <v>3</v>
      </c>
      <c r="J386" s="34" t="s">
        <v>28</v>
      </c>
      <c r="K386" s="35" t="s">
        <v>29</v>
      </c>
      <c r="L386" s="36">
        <v>10</v>
      </c>
      <c r="M386" s="36"/>
      <c r="N386" s="36"/>
      <c r="O386" s="36"/>
      <c r="P386" s="37">
        <f t="shared" si="25"/>
        <v>10</v>
      </c>
      <c r="Q386" s="36">
        <v>70</v>
      </c>
      <c r="R386" s="38">
        <v>35</v>
      </c>
      <c r="S386" s="39">
        <f t="shared" si="26"/>
        <v>24500</v>
      </c>
      <c r="T386" s="82"/>
      <c r="U386" s="83"/>
      <c r="V386" s="8"/>
    </row>
    <row r="387" spans="1:22" s="40" customFormat="1" ht="30" customHeight="1">
      <c r="A387" s="61">
        <v>119</v>
      </c>
      <c r="B387" s="62">
        <v>702</v>
      </c>
      <c r="C387" s="29">
        <v>154703</v>
      </c>
      <c r="D387" s="9" t="s">
        <v>318</v>
      </c>
      <c r="E387" s="64" t="s">
        <v>334</v>
      </c>
      <c r="F387" s="53">
        <v>6</v>
      </c>
      <c r="G387" s="31" t="e">
        <f>H387-J387</f>
        <v>#VALUE!</v>
      </c>
      <c r="H387" s="54">
        <v>41</v>
      </c>
      <c r="I387" s="33">
        <v>3</v>
      </c>
      <c r="J387" s="34" t="s">
        <v>28</v>
      </c>
      <c r="K387" s="35" t="s">
        <v>26</v>
      </c>
      <c r="L387" s="36">
        <v>8</v>
      </c>
      <c r="M387" s="36"/>
      <c r="N387" s="36"/>
      <c r="O387" s="36"/>
      <c r="P387" s="37">
        <f t="shared" si="25"/>
        <v>8</v>
      </c>
      <c r="Q387" s="36">
        <v>70</v>
      </c>
      <c r="R387" s="38">
        <v>41</v>
      </c>
      <c r="S387" s="39">
        <f t="shared" si="26"/>
        <v>22960</v>
      </c>
      <c r="T387" s="44">
        <f>SUM(S387:S387)</f>
        <v>22960</v>
      </c>
      <c r="U387" s="45"/>
      <c r="V387" s="8"/>
    </row>
    <row r="388" spans="1:22" s="40" customFormat="1" ht="30" customHeight="1">
      <c r="A388" s="84">
        <v>120</v>
      </c>
      <c r="B388" s="109">
        <v>703</v>
      </c>
      <c r="C388" s="29">
        <v>154706</v>
      </c>
      <c r="D388" s="9" t="s">
        <v>318</v>
      </c>
      <c r="E388" s="102" t="s">
        <v>335</v>
      </c>
      <c r="F388" s="53">
        <v>6</v>
      </c>
      <c r="G388" s="31" t="e">
        <f>H388-J388</f>
        <v>#VALUE!</v>
      </c>
      <c r="H388" s="54">
        <v>22</v>
      </c>
      <c r="I388" s="33">
        <v>3</v>
      </c>
      <c r="J388" s="34" t="s">
        <v>28</v>
      </c>
      <c r="K388" s="35" t="s">
        <v>29</v>
      </c>
      <c r="L388" s="36">
        <v>9</v>
      </c>
      <c r="M388" s="36"/>
      <c r="N388" s="36"/>
      <c r="O388" s="36"/>
      <c r="P388" s="37">
        <f t="shared" si="25"/>
        <v>9</v>
      </c>
      <c r="Q388" s="36">
        <v>70</v>
      </c>
      <c r="R388" s="38">
        <v>41</v>
      </c>
      <c r="S388" s="39">
        <f t="shared" si="26"/>
        <v>25830</v>
      </c>
      <c r="T388" s="82">
        <f>SUM(S388:S389)</f>
        <v>28700</v>
      </c>
      <c r="U388" s="83"/>
      <c r="V388" s="8"/>
    </row>
    <row r="389" spans="1:22" s="40" customFormat="1" ht="30" customHeight="1">
      <c r="A389" s="86"/>
      <c r="B389" s="110"/>
      <c r="C389" s="29"/>
      <c r="D389" s="9"/>
      <c r="E389" s="103"/>
      <c r="F389" s="53"/>
      <c r="G389" s="31"/>
      <c r="H389" s="54"/>
      <c r="I389" s="33">
        <v>3</v>
      </c>
      <c r="J389" s="34" t="s">
        <v>105</v>
      </c>
      <c r="K389" s="35" t="s">
        <v>29</v>
      </c>
      <c r="L389" s="36">
        <v>1</v>
      </c>
      <c r="M389" s="36"/>
      <c r="N389" s="36"/>
      <c r="O389" s="36"/>
      <c r="P389" s="37">
        <f t="shared" si="25"/>
        <v>1</v>
      </c>
      <c r="Q389" s="36">
        <v>70</v>
      </c>
      <c r="R389" s="38">
        <v>41</v>
      </c>
      <c r="S389" s="39">
        <f t="shared" si="26"/>
        <v>2870</v>
      </c>
      <c r="T389" s="82"/>
      <c r="U389" s="83"/>
      <c r="V389" s="8"/>
    </row>
    <row r="390" spans="1:22" s="40" customFormat="1" ht="27.95" customHeight="1">
      <c r="A390" s="84">
        <v>121</v>
      </c>
      <c r="B390" s="87">
        <v>705</v>
      </c>
      <c r="C390" s="29">
        <v>154707</v>
      </c>
      <c r="D390" s="9" t="s">
        <v>70</v>
      </c>
      <c r="E390" s="102" t="s">
        <v>336</v>
      </c>
      <c r="F390" s="53">
        <v>6</v>
      </c>
      <c r="G390" s="31" t="e">
        <f>H390-J390</f>
        <v>#VALUE!</v>
      </c>
      <c r="H390" s="54">
        <v>30</v>
      </c>
      <c r="I390" s="46">
        <v>2</v>
      </c>
      <c r="J390" s="47" t="s">
        <v>337</v>
      </c>
      <c r="K390" s="48" t="s">
        <v>219</v>
      </c>
      <c r="L390" s="49">
        <v>3</v>
      </c>
      <c r="M390" s="49"/>
      <c r="N390" s="49"/>
      <c r="O390" s="49">
        <v>12</v>
      </c>
      <c r="P390" s="50">
        <f t="shared" si="25"/>
        <v>15</v>
      </c>
      <c r="Q390" s="49">
        <v>70</v>
      </c>
      <c r="R390" s="51">
        <v>5</v>
      </c>
      <c r="S390" s="52">
        <f t="shared" si="26"/>
        <v>5250</v>
      </c>
      <c r="T390" s="100">
        <f>SUM(S390:S393)</f>
        <v>21140</v>
      </c>
      <c r="U390" s="83"/>
      <c r="V390" s="8"/>
    </row>
    <row r="391" spans="1:22" s="40" customFormat="1" ht="27.95" customHeight="1">
      <c r="A391" s="85"/>
      <c r="B391" s="88"/>
      <c r="C391" s="29"/>
      <c r="D391" s="9"/>
      <c r="E391" s="107"/>
      <c r="F391" s="53"/>
      <c r="G391" s="31"/>
      <c r="H391" s="54"/>
      <c r="I391" s="46">
        <v>2</v>
      </c>
      <c r="J391" s="47" t="s">
        <v>338</v>
      </c>
      <c r="K391" s="48" t="s">
        <v>267</v>
      </c>
      <c r="L391" s="49">
        <v>3</v>
      </c>
      <c r="M391" s="49"/>
      <c r="N391" s="49"/>
      <c r="O391" s="49">
        <v>17</v>
      </c>
      <c r="P391" s="50">
        <f t="shared" si="25"/>
        <v>20</v>
      </c>
      <c r="Q391" s="49">
        <v>70</v>
      </c>
      <c r="R391" s="51">
        <v>5</v>
      </c>
      <c r="S391" s="52">
        <f t="shared" si="26"/>
        <v>7000</v>
      </c>
      <c r="T391" s="100"/>
      <c r="U391" s="83"/>
      <c r="V391" s="8"/>
    </row>
    <row r="392" spans="1:22" s="40" customFormat="1" ht="27.95" customHeight="1">
      <c r="A392" s="85"/>
      <c r="B392" s="88"/>
      <c r="C392" s="29"/>
      <c r="D392" s="9"/>
      <c r="E392" s="107"/>
      <c r="F392" s="53"/>
      <c r="G392" s="31"/>
      <c r="H392" s="54"/>
      <c r="I392" s="46">
        <v>2</v>
      </c>
      <c r="J392" s="47" t="s">
        <v>339</v>
      </c>
      <c r="K392" s="48" t="s">
        <v>340</v>
      </c>
      <c r="L392" s="49">
        <v>3</v>
      </c>
      <c r="M392" s="49"/>
      <c r="N392" s="49"/>
      <c r="O392" s="49">
        <v>17</v>
      </c>
      <c r="P392" s="50">
        <f t="shared" si="25"/>
        <v>20</v>
      </c>
      <c r="Q392" s="49">
        <v>70</v>
      </c>
      <c r="R392" s="51">
        <v>2</v>
      </c>
      <c r="S392" s="52">
        <f t="shared" si="26"/>
        <v>2800</v>
      </c>
      <c r="T392" s="100"/>
      <c r="U392" s="83"/>
      <c r="V392" s="8"/>
    </row>
    <row r="393" spans="1:22" s="40" customFormat="1" ht="30" customHeight="1">
      <c r="A393" s="86"/>
      <c r="B393" s="89"/>
      <c r="C393" s="29"/>
      <c r="D393" s="9"/>
      <c r="E393" s="103"/>
      <c r="F393" s="53"/>
      <c r="G393" s="31"/>
      <c r="H393" s="54"/>
      <c r="I393" s="46">
        <v>3</v>
      </c>
      <c r="J393" s="47" t="s">
        <v>28</v>
      </c>
      <c r="K393" s="48" t="s">
        <v>29</v>
      </c>
      <c r="L393" s="49">
        <v>3</v>
      </c>
      <c r="M393" s="49"/>
      <c r="N393" s="49"/>
      <c r="O393" s="49"/>
      <c r="P393" s="50">
        <f t="shared" si="25"/>
        <v>3</v>
      </c>
      <c r="Q393" s="49">
        <v>70</v>
      </c>
      <c r="R393" s="51">
        <v>29</v>
      </c>
      <c r="S393" s="52">
        <f t="shared" si="26"/>
        <v>6090</v>
      </c>
      <c r="T393" s="100"/>
      <c r="U393" s="83"/>
      <c r="V393" s="8"/>
    </row>
    <row r="394" spans="1:22" s="40" customFormat="1" ht="27.95" customHeight="1">
      <c r="A394" s="84">
        <v>122</v>
      </c>
      <c r="B394" s="87">
        <v>706</v>
      </c>
      <c r="C394" s="29">
        <v>154708</v>
      </c>
      <c r="D394" s="9" t="s">
        <v>70</v>
      </c>
      <c r="E394" s="102" t="s">
        <v>341</v>
      </c>
      <c r="F394" s="53">
        <v>6</v>
      </c>
      <c r="G394" s="31" t="e">
        <f>H394-J394</f>
        <v>#VALUE!</v>
      </c>
      <c r="H394" s="54">
        <v>32</v>
      </c>
      <c r="I394" s="33">
        <v>1</v>
      </c>
      <c r="J394" s="34" t="s">
        <v>342</v>
      </c>
      <c r="K394" s="35" t="s">
        <v>343</v>
      </c>
      <c r="L394" s="36">
        <v>2</v>
      </c>
      <c r="M394" s="36"/>
      <c r="N394" s="36"/>
      <c r="O394" s="36">
        <v>1</v>
      </c>
      <c r="P394" s="37">
        <f t="shared" si="25"/>
        <v>3</v>
      </c>
      <c r="Q394" s="36">
        <v>70</v>
      </c>
      <c r="R394" s="38">
        <v>20</v>
      </c>
      <c r="S394" s="39">
        <f t="shared" si="26"/>
        <v>4200</v>
      </c>
      <c r="T394" s="82">
        <f>SUM(S394:S396)</f>
        <v>44450</v>
      </c>
      <c r="U394" s="83"/>
      <c r="V394" s="8"/>
    </row>
    <row r="395" spans="1:22" s="40" customFormat="1" ht="30" customHeight="1">
      <c r="A395" s="85"/>
      <c r="B395" s="88"/>
      <c r="C395" s="29"/>
      <c r="D395" s="9"/>
      <c r="E395" s="107"/>
      <c r="F395" s="53"/>
      <c r="G395" s="31"/>
      <c r="H395" s="54"/>
      <c r="I395" s="33">
        <v>3</v>
      </c>
      <c r="J395" s="34" t="s">
        <v>28</v>
      </c>
      <c r="K395" s="35" t="s">
        <v>29</v>
      </c>
      <c r="L395" s="36">
        <v>2</v>
      </c>
      <c r="M395" s="36"/>
      <c r="N395" s="36"/>
      <c r="O395" s="36"/>
      <c r="P395" s="37">
        <f t="shared" si="25"/>
        <v>2</v>
      </c>
      <c r="Q395" s="36">
        <v>70</v>
      </c>
      <c r="R395" s="38">
        <v>21</v>
      </c>
      <c r="S395" s="39">
        <f t="shared" si="26"/>
        <v>2940</v>
      </c>
      <c r="T395" s="82"/>
      <c r="U395" s="83"/>
      <c r="V395" s="8"/>
    </row>
    <row r="396" spans="1:22" s="40" customFormat="1" ht="30" customHeight="1">
      <c r="A396" s="86"/>
      <c r="B396" s="89"/>
      <c r="C396" s="29"/>
      <c r="D396" s="9"/>
      <c r="E396" s="103"/>
      <c r="F396" s="53"/>
      <c r="G396" s="31"/>
      <c r="H396" s="54"/>
      <c r="I396" s="33">
        <v>3</v>
      </c>
      <c r="J396" s="34" t="s">
        <v>39</v>
      </c>
      <c r="K396" s="35" t="s">
        <v>29</v>
      </c>
      <c r="L396" s="36">
        <v>13</v>
      </c>
      <c r="M396" s="36"/>
      <c r="N396" s="36"/>
      <c r="O396" s="36"/>
      <c r="P396" s="37">
        <f t="shared" si="25"/>
        <v>13</v>
      </c>
      <c r="Q396" s="36">
        <v>70</v>
      </c>
      <c r="R396" s="38">
        <v>41</v>
      </c>
      <c r="S396" s="39">
        <f t="shared" si="26"/>
        <v>37310</v>
      </c>
      <c r="T396" s="82"/>
      <c r="U396" s="83"/>
      <c r="V396" s="8"/>
    </row>
    <row r="397" spans="1:22" s="40" customFormat="1" ht="30" customHeight="1">
      <c r="A397" s="84">
        <v>123</v>
      </c>
      <c r="B397" s="87">
        <v>707</v>
      </c>
      <c r="C397" s="29">
        <v>154711</v>
      </c>
      <c r="D397" s="9" t="s">
        <v>21</v>
      </c>
      <c r="E397" s="102" t="s">
        <v>344</v>
      </c>
      <c r="F397" s="53">
        <v>21</v>
      </c>
      <c r="G397" s="31" t="e">
        <f>H397-J397</f>
        <v>#VALUE!</v>
      </c>
      <c r="H397" s="54">
        <v>394</v>
      </c>
      <c r="I397" s="46">
        <v>1</v>
      </c>
      <c r="J397" s="47" t="s">
        <v>111</v>
      </c>
      <c r="K397" s="48" t="s">
        <v>345</v>
      </c>
      <c r="L397" s="49"/>
      <c r="M397" s="49"/>
      <c r="N397" s="49"/>
      <c r="O397" s="49">
        <v>9</v>
      </c>
      <c r="P397" s="50">
        <f t="shared" si="25"/>
        <v>9</v>
      </c>
      <c r="Q397" s="49">
        <v>70</v>
      </c>
      <c r="R397" s="51">
        <v>30</v>
      </c>
      <c r="S397" s="52">
        <f t="shared" si="26"/>
        <v>18900</v>
      </c>
      <c r="T397" s="100">
        <f>SUM(S397:S401)</f>
        <v>54250</v>
      </c>
      <c r="U397" s="83"/>
      <c r="V397" s="8"/>
    </row>
    <row r="398" spans="1:22" s="40" customFormat="1" ht="30" customHeight="1">
      <c r="A398" s="85"/>
      <c r="B398" s="88"/>
      <c r="C398" s="29"/>
      <c r="D398" s="9"/>
      <c r="E398" s="107"/>
      <c r="F398" s="53"/>
      <c r="G398" s="31"/>
      <c r="H398" s="54"/>
      <c r="I398" s="46">
        <v>2</v>
      </c>
      <c r="J398" s="47" t="s">
        <v>211</v>
      </c>
      <c r="K398" s="48" t="s">
        <v>346</v>
      </c>
      <c r="L398" s="49"/>
      <c r="M398" s="49">
        <v>3</v>
      </c>
      <c r="N398" s="49">
        <v>2</v>
      </c>
      <c r="O398" s="49">
        <v>10</v>
      </c>
      <c r="P398" s="50">
        <f t="shared" si="25"/>
        <v>15</v>
      </c>
      <c r="Q398" s="49">
        <v>70</v>
      </c>
      <c r="R398" s="51">
        <v>10</v>
      </c>
      <c r="S398" s="52">
        <f t="shared" si="26"/>
        <v>10500</v>
      </c>
      <c r="T398" s="100"/>
      <c r="U398" s="83"/>
      <c r="V398" s="8"/>
    </row>
    <row r="399" spans="1:22" s="40" customFormat="1" ht="30" customHeight="1">
      <c r="A399" s="85"/>
      <c r="B399" s="88"/>
      <c r="C399" s="29"/>
      <c r="D399" s="9"/>
      <c r="E399" s="107"/>
      <c r="F399" s="53"/>
      <c r="G399" s="31"/>
      <c r="H399" s="54"/>
      <c r="I399" s="46">
        <v>2</v>
      </c>
      <c r="J399" s="47" t="s">
        <v>347</v>
      </c>
      <c r="K399" s="48" t="s">
        <v>124</v>
      </c>
      <c r="L399" s="49"/>
      <c r="M399" s="49">
        <v>3</v>
      </c>
      <c r="N399" s="49">
        <v>2</v>
      </c>
      <c r="O399" s="49">
        <v>10</v>
      </c>
      <c r="P399" s="50">
        <f t="shared" si="25"/>
        <v>15</v>
      </c>
      <c r="Q399" s="49">
        <v>70</v>
      </c>
      <c r="R399" s="51">
        <v>10</v>
      </c>
      <c r="S399" s="52">
        <f t="shared" si="26"/>
        <v>10500</v>
      </c>
      <c r="T399" s="100"/>
      <c r="U399" s="83"/>
      <c r="V399" s="8"/>
    </row>
    <row r="400" spans="1:22" s="40" customFormat="1" ht="30" customHeight="1">
      <c r="A400" s="85"/>
      <c r="B400" s="88"/>
      <c r="C400" s="29"/>
      <c r="D400" s="9"/>
      <c r="E400" s="107"/>
      <c r="F400" s="53"/>
      <c r="G400" s="31"/>
      <c r="H400" s="54"/>
      <c r="I400" s="46">
        <v>3</v>
      </c>
      <c r="J400" s="47" t="s">
        <v>28</v>
      </c>
      <c r="K400" s="48" t="s">
        <v>29</v>
      </c>
      <c r="L400" s="49">
        <v>4</v>
      </c>
      <c r="M400" s="49"/>
      <c r="N400" s="49"/>
      <c r="O400" s="49"/>
      <c r="P400" s="50">
        <f t="shared" si="25"/>
        <v>4</v>
      </c>
      <c r="Q400" s="49">
        <v>70</v>
      </c>
      <c r="R400" s="51">
        <v>41</v>
      </c>
      <c r="S400" s="52">
        <f t="shared" si="26"/>
        <v>11480</v>
      </c>
      <c r="T400" s="100"/>
      <c r="U400" s="83"/>
      <c r="V400" s="8"/>
    </row>
    <row r="401" spans="1:22" s="40" customFormat="1" ht="30" customHeight="1">
      <c r="A401" s="86"/>
      <c r="B401" s="89"/>
      <c r="C401" s="29"/>
      <c r="D401" s="9"/>
      <c r="E401" s="103"/>
      <c r="F401" s="53"/>
      <c r="G401" s="31"/>
      <c r="H401" s="54"/>
      <c r="I401" s="46">
        <v>3</v>
      </c>
      <c r="J401" s="47" t="s">
        <v>105</v>
      </c>
      <c r="K401" s="48" t="s">
        <v>29</v>
      </c>
      <c r="L401" s="49">
        <v>1</v>
      </c>
      <c r="M401" s="49"/>
      <c r="N401" s="49"/>
      <c r="O401" s="49"/>
      <c r="P401" s="50">
        <f t="shared" si="25"/>
        <v>1</v>
      </c>
      <c r="Q401" s="49">
        <v>70</v>
      </c>
      <c r="R401" s="51">
        <v>41</v>
      </c>
      <c r="S401" s="52">
        <f t="shared" si="26"/>
        <v>2870</v>
      </c>
      <c r="T401" s="100"/>
      <c r="U401" s="83"/>
      <c r="V401" s="8"/>
    </row>
    <row r="402" spans="1:22" s="40" customFormat="1" ht="30" customHeight="1">
      <c r="A402" s="84">
        <v>124</v>
      </c>
      <c r="B402" s="87">
        <v>708</v>
      </c>
      <c r="C402" s="29">
        <v>154710</v>
      </c>
      <c r="D402" s="9" t="s">
        <v>40</v>
      </c>
      <c r="E402" s="102" t="s">
        <v>348</v>
      </c>
      <c r="F402" s="53">
        <v>6</v>
      </c>
      <c r="G402" s="31" t="e">
        <f>H402-J402</f>
        <v>#VALUE!</v>
      </c>
      <c r="H402" s="54">
        <v>42</v>
      </c>
      <c r="I402" s="33">
        <v>3</v>
      </c>
      <c r="J402" s="34" t="s">
        <v>28</v>
      </c>
      <c r="K402" s="35" t="s">
        <v>29</v>
      </c>
      <c r="L402" s="36">
        <v>1</v>
      </c>
      <c r="M402" s="36"/>
      <c r="N402" s="36"/>
      <c r="O402" s="36"/>
      <c r="P402" s="37">
        <f t="shared" si="25"/>
        <v>1</v>
      </c>
      <c r="Q402" s="36">
        <v>70</v>
      </c>
      <c r="R402" s="38">
        <v>41</v>
      </c>
      <c r="S402" s="39">
        <f t="shared" si="26"/>
        <v>2870</v>
      </c>
      <c r="T402" s="82">
        <f>SUM(S402:S403)</f>
        <v>5740</v>
      </c>
      <c r="U402" s="83"/>
      <c r="V402" s="8"/>
    </row>
    <row r="403" spans="1:22" s="40" customFormat="1" ht="30" customHeight="1">
      <c r="A403" s="86"/>
      <c r="B403" s="89"/>
      <c r="C403" s="29"/>
      <c r="D403" s="9"/>
      <c r="E403" s="103"/>
      <c r="F403" s="53"/>
      <c r="G403" s="31"/>
      <c r="H403" s="54"/>
      <c r="I403" s="33">
        <v>3</v>
      </c>
      <c r="J403" s="34" t="s">
        <v>105</v>
      </c>
      <c r="K403" s="35" t="s">
        <v>29</v>
      </c>
      <c r="L403" s="36">
        <v>1</v>
      </c>
      <c r="M403" s="36"/>
      <c r="N403" s="36"/>
      <c r="O403" s="36"/>
      <c r="P403" s="37">
        <f t="shared" si="25"/>
        <v>1</v>
      </c>
      <c r="Q403" s="36">
        <v>70</v>
      </c>
      <c r="R403" s="38">
        <v>41</v>
      </c>
      <c r="S403" s="39">
        <f t="shared" si="26"/>
        <v>2870</v>
      </c>
      <c r="T403" s="82"/>
      <c r="U403" s="83"/>
      <c r="V403" s="8"/>
    </row>
    <row r="404" spans="1:22" s="40" customFormat="1" ht="30" customHeight="1">
      <c r="A404" s="42">
        <v>125</v>
      </c>
      <c r="B404" s="69">
        <v>2537</v>
      </c>
      <c r="C404" s="29">
        <v>150601</v>
      </c>
      <c r="D404" s="9"/>
      <c r="E404" s="70" t="s">
        <v>349</v>
      </c>
      <c r="F404" s="70">
        <v>30</v>
      </c>
      <c r="G404" s="31" t="e">
        <f>H404-J404</f>
        <v>#VALUE!</v>
      </c>
      <c r="H404" s="71">
        <v>843</v>
      </c>
      <c r="I404" s="33">
        <v>3</v>
      </c>
      <c r="J404" s="34" t="s">
        <v>28</v>
      </c>
      <c r="K404" s="35" t="s">
        <v>29</v>
      </c>
      <c r="L404" s="36">
        <v>2</v>
      </c>
      <c r="M404" s="36"/>
      <c r="N404" s="36"/>
      <c r="O404" s="36"/>
      <c r="P404" s="37">
        <f>SUM(L404:O404)</f>
        <v>2</v>
      </c>
      <c r="Q404" s="36">
        <v>70</v>
      </c>
      <c r="R404" s="38">
        <v>41</v>
      </c>
      <c r="S404" s="39">
        <f t="shared" si="26"/>
        <v>5740</v>
      </c>
      <c r="T404" s="44">
        <f>S404</f>
        <v>5740</v>
      </c>
      <c r="U404" s="45"/>
      <c r="V404" s="8"/>
    </row>
    <row r="1369" spans="1:22" s="77" customFormat="1">
      <c r="A1369" s="72"/>
      <c r="B1369" s="72"/>
      <c r="C1369" s="73"/>
      <c r="D1369" s="73"/>
      <c r="E1369" s="74"/>
      <c r="F1369" s="74"/>
      <c r="G1369" s="74"/>
      <c r="H1369" s="74"/>
      <c r="I1369" s="75"/>
      <c r="J1369" s="76"/>
      <c r="K1369" s="76"/>
      <c r="T1369" s="75"/>
      <c r="U1369" s="78"/>
      <c r="V1369" s="8"/>
    </row>
  </sheetData>
  <autoFilter ref="A2:U404"/>
  <mergeCells count="540">
    <mergeCell ref="A397:A401"/>
    <mergeCell ref="B397:B401"/>
    <mergeCell ref="E397:E401"/>
    <mergeCell ref="T397:T401"/>
    <mergeCell ref="U397:U401"/>
    <mergeCell ref="A402:A403"/>
    <mergeCell ref="B402:B403"/>
    <mergeCell ref="E402:E403"/>
    <mergeCell ref="T402:T403"/>
    <mergeCell ref="U402:U403"/>
    <mergeCell ref="A390:A393"/>
    <mergeCell ref="B390:B393"/>
    <mergeCell ref="E390:E393"/>
    <mergeCell ref="T390:T393"/>
    <mergeCell ref="U390:U393"/>
    <mergeCell ref="A394:A396"/>
    <mergeCell ref="B394:B396"/>
    <mergeCell ref="E394:E396"/>
    <mergeCell ref="T394:T396"/>
    <mergeCell ref="U394:U396"/>
    <mergeCell ref="A385:A386"/>
    <mergeCell ref="B385:B386"/>
    <mergeCell ref="E385:E386"/>
    <mergeCell ref="T385:T386"/>
    <mergeCell ref="U385:U386"/>
    <mergeCell ref="A388:A389"/>
    <mergeCell ref="B388:B389"/>
    <mergeCell ref="E388:E389"/>
    <mergeCell ref="T388:T389"/>
    <mergeCell ref="U388:U389"/>
    <mergeCell ref="A379:A381"/>
    <mergeCell ref="B379:B381"/>
    <mergeCell ref="E379:E381"/>
    <mergeCell ref="T379:T381"/>
    <mergeCell ref="U379:U381"/>
    <mergeCell ref="A382:A384"/>
    <mergeCell ref="B382:B384"/>
    <mergeCell ref="E382:E384"/>
    <mergeCell ref="T382:T384"/>
    <mergeCell ref="U382:U384"/>
    <mergeCell ref="A368:A370"/>
    <mergeCell ref="B368:B370"/>
    <mergeCell ref="E368:E370"/>
    <mergeCell ref="T368:T370"/>
    <mergeCell ref="U368:U370"/>
    <mergeCell ref="A372:A378"/>
    <mergeCell ref="B372:B378"/>
    <mergeCell ref="E372:E378"/>
    <mergeCell ref="T372:T378"/>
    <mergeCell ref="U372:U378"/>
    <mergeCell ref="A360:A361"/>
    <mergeCell ref="B360:B361"/>
    <mergeCell ref="E360:E361"/>
    <mergeCell ref="T360:T361"/>
    <mergeCell ref="U360:U361"/>
    <mergeCell ref="A362:A365"/>
    <mergeCell ref="B362:B365"/>
    <mergeCell ref="E362:E365"/>
    <mergeCell ref="T362:T365"/>
    <mergeCell ref="U362:U365"/>
    <mergeCell ref="A350:A353"/>
    <mergeCell ref="B350:B353"/>
    <mergeCell ref="E350:E353"/>
    <mergeCell ref="T350:T353"/>
    <mergeCell ref="U350:U353"/>
    <mergeCell ref="A354:A359"/>
    <mergeCell ref="B354:B359"/>
    <mergeCell ref="E354:E359"/>
    <mergeCell ref="T354:T359"/>
    <mergeCell ref="U354:U359"/>
    <mergeCell ref="A344:A345"/>
    <mergeCell ref="B344:B345"/>
    <mergeCell ref="E344:E345"/>
    <mergeCell ref="T344:T345"/>
    <mergeCell ref="U344:U345"/>
    <mergeCell ref="A346:A349"/>
    <mergeCell ref="B346:B349"/>
    <mergeCell ref="E346:E349"/>
    <mergeCell ref="T346:T349"/>
    <mergeCell ref="U346:U349"/>
    <mergeCell ref="A335:A336"/>
    <mergeCell ref="B335:B336"/>
    <mergeCell ref="E335:E336"/>
    <mergeCell ref="T335:T336"/>
    <mergeCell ref="U335:U336"/>
    <mergeCell ref="A338:A342"/>
    <mergeCell ref="B338:B342"/>
    <mergeCell ref="E338:E342"/>
    <mergeCell ref="T338:T342"/>
    <mergeCell ref="U338:U342"/>
    <mergeCell ref="A325:A328"/>
    <mergeCell ref="B325:B328"/>
    <mergeCell ref="E325:E328"/>
    <mergeCell ref="T325:T328"/>
    <mergeCell ref="U325:U328"/>
    <mergeCell ref="A329:A334"/>
    <mergeCell ref="B329:B334"/>
    <mergeCell ref="E329:E334"/>
    <mergeCell ref="T329:T334"/>
    <mergeCell ref="U329:U334"/>
    <mergeCell ref="A315:A320"/>
    <mergeCell ref="B315:B320"/>
    <mergeCell ref="E315:E320"/>
    <mergeCell ref="T315:T320"/>
    <mergeCell ref="U315:U320"/>
    <mergeCell ref="A321:A324"/>
    <mergeCell ref="B321:B324"/>
    <mergeCell ref="E321:E324"/>
    <mergeCell ref="T321:T324"/>
    <mergeCell ref="U321:U324"/>
    <mergeCell ref="A304:A308"/>
    <mergeCell ref="B304:B308"/>
    <mergeCell ref="E304:E308"/>
    <mergeCell ref="T304:T308"/>
    <mergeCell ref="U304:U308"/>
    <mergeCell ref="A311:A314"/>
    <mergeCell ref="B311:B314"/>
    <mergeCell ref="E311:E314"/>
    <mergeCell ref="T311:T314"/>
    <mergeCell ref="U311:U314"/>
    <mergeCell ref="A295:A299"/>
    <mergeCell ref="B295:B299"/>
    <mergeCell ref="E295:E299"/>
    <mergeCell ref="T295:T299"/>
    <mergeCell ref="U295:U299"/>
    <mergeCell ref="A300:A303"/>
    <mergeCell ref="B300:B303"/>
    <mergeCell ref="E300:E303"/>
    <mergeCell ref="T300:T303"/>
    <mergeCell ref="U300:U303"/>
    <mergeCell ref="A283:A290"/>
    <mergeCell ref="B283:B290"/>
    <mergeCell ref="E283:E290"/>
    <mergeCell ref="T283:T290"/>
    <mergeCell ref="U283:U290"/>
    <mergeCell ref="A291:A294"/>
    <mergeCell ref="B291:B294"/>
    <mergeCell ref="E291:E294"/>
    <mergeCell ref="T291:T294"/>
    <mergeCell ref="U291:U294"/>
    <mergeCell ref="A274:A278"/>
    <mergeCell ref="B274:B278"/>
    <mergeCell ref="E274:E278"/>
    <mergeCell ref="T274:T278"/>
    <mergeCell ref="U274:U278"/>
    <mergeCell ref="A279:A282"/>
    <mergeCell ref="B279:B282"/>
    <mergeCell ref="E279:E282"/>
    <mergeCell ref="T279:T282"/>
    <mergeCell ref="U279:U282"/>
    <mergeCell ref="A267:A268"/>
    <mergeCell ref="B267:B268"/>
    <mergeCell ref="E267:E268"/>
    <mergeCell ref="T267:T268"/>
    <mergeCell ref="U267:U268"/>
    <mergeCell ref="A269:A273"/>
    <mergeCell ref="B269:B273"/>
    <mergeCell ref="E269:E273"/>
    <mergeCell ref="T269:T273"/>
    <mergeCell ref="U269:U273"/>
    <mergeCell ref="A256:A259"/>
    <mergeCell ref="B256:B259"/>
    <mergeCell ref="E256:E259"/>
    <mergeCell ref="T256:T259"/>
    <mergeCell ref="U256:U259"/>
    <mergeCell ref="A260:A266"/>
    <mergeCell ref="B260:B266"/>
    <mergeCell ref="E260:E266"/>
    <mergeCell ref="T260:T266"/>
    <mergeCell ref="U260:U266"/>
    <mergeCell ref="A247:A252"/>
    <mergeCell ref="B247:B252"/>
    <mergeCell ref="E247:E252"/>
    <mergeCell ref="T247:T252"/>
    <mergeCell ref="U247:U252"/>
    <mergeCell ref="A253:A255"/>
    <mergeCell ref="B253:B255"/>
    <mergeCell ref="E253:E255"/>
    <mergeCell ref="T253:T255"/>
    <mergeCell ref="U253:U255"/>
    <mergeCell ref="A239:A241"/>
    <mergeCell ref="B239:B241"/>
    <mergeCell ref="E239:E241"/>
    <mergeCell ref="T239:T241"/>
    <mergeCell ref="U239:U241"/>
    <mergeCell ref="A242:A244"/>
    <mergeCell ref="B242:B244"/>
    <mergeCell ref="E242:E244"/>
    <mergeCell ref="T242:T244"/>
    <mergeCell ref="U242:U244"/>
    <mergeCell ref="A235:A236"/>
    <mergeCell ref="B235:B236"/>
    <mergeCell ref="E235:E236"/>
    <mergeCell ref="T235:T236"/>
    <mergeCell ref="U235:U236"/>
    <mergeCell ref="A237:A238"/>
    <mergeCell ref="B237:B238"/>
    <mergeCell ref="E237:E238"/>
    <mergeCell ref="T237:T238"/>
    <mergeCell ref="U237:U238"/>
    <mergeCell ref="A226:A230"/>
    <mergeCell ref="B226:B230"/>
    <mergeCell ref="E226:E230"/>
    <mergeCell ref="T226:T230"/>
    <mergeCell ref="U226:U230"/>
    <mergeCell ref="A231:A233"/>
    <mergeCell ref="B231:B233"/>
    <mergeCell ref="E231:E233"/>
    <mergeCell ref="T231:T233"/>
    <mergeCell ref="U231:U233"/>
    <mergeCell ref="A219:A220"/>
    <mergeCell ref="B219:B220"/>
    <mergeCell ref="E219:E220"/>
    <mergeCell ref="T219:T220"/>
    <mergeCell ref="U219:U220"/>
    <mergeCell ref="A221:A225"/>
    <mergeCell ref="B221:B225"/>
    <mergeCell ref="E221:E225"/>
    <mergeCell ref="T221:T225"/>
    <mergeCell ref="U221:U225"/>
    <mergeCell ref="A211:A215"/>
    <mergeCell ref="B211:B215"/>
    <mergeCell ref="E211:E215"/>
    <mergeCell ref="T211:T215"/>
    <mergeCell ref="U211:U215"/>
    <mergeCell ref="A216:A218"/>
    <mergeCell ref="B216:B218"/>
    <mergeCell ref="E216:E218"/>
    <mergeCell ref="T216:T218"/>
    <mergeCell ref="U216:U218"/>
    <mergeCell ref="A201:A207"/>
    <mergeCell ref="B201:B207"/>
    <mergeCell ref="E201:E207"/>
    <mergeCell ref="T201:T207"/>
    <mergeCell ref="U201:U207"/>
    <mergeCell ref="A208:A210"/>
    <mergeCell ref="B208:B210"/>
    <mergeCell ref="E208:E210"/>
    <mergeCell ref="T208:T210"/>
    <mergeCell ref="U208:U210"/>
    <mergeCell ref="A194:A197"/>
    <mergeCell ref="B194:B197"/>
    <mergeCell ref="E194:E197"/>
    <mergeCell ref="T194:T197"/>
    <mergeCell ref="U194:U197"/>
    <mergeCell ref="A198:A200"/>
    <mergeCell ref="B198:B200"/>
    <mergeCell ref="E198:E200"/>
    <mergeCell ref="T198:T200"/>
    <mergeCell ref="U198:U200"/>
    <mergeCell ref="A188:A189"/>
    <mergeCell ref="B188:B189"/>
    <mergeCell ref="E188:E189"/>
    <mergeCell ref="T188:T189"/>
    <mergeCell ref="U188:U189"/>
    <mergeCell ref="A190:A192"/>
    <mergeCell ref="B190:B192"/>
    <mergeCell ref="E190:E192"/>
    <mergeCell ref="T190:T192"/>
    <mergeCell ref="U190:U192"/>
    <mergeCell ref="A182:A183"/>
    <mergeCell ref="B182:B183"/>
    <mergeCell ref="E182:E183"/>
    <mergeCell ref="T182:T183"/>
    <mergeCell ref="U182:U183"/>
    <mergeCell ref="A184:A187"/>
    <mergeCell ref="B184:B187"/>
    <mergeCell ref="E184:E187"/>
    <mergeCell ref="T184:T187"/>
    <mergeCell ref="U184:U187"/>
    <mergeCell ref="A174:A175"/>
    <mergeCell ref="B174:B175"/>
    <mergeCell ref="E174:E175"/>
    <mergeCell ref="T174:T175"/>
    <mergeCell ref="U174:U175"/>
    <mergeCell ref="A177:A181"/>
    <mergeCell ref="B177:B181"/>
    <mergeCell ref="E177:E181"/>
    <mergeCell ref="T177:T181"/>
    <mergeCell ref="U177:U181"/>
    <mergeCell ref="A164:A166"/>
    <mergeCell ref="B164:B166"/>
    <mergeCell ref="E164:E166"/>
    <mergeCell ref="T164:T166"/>
    <mergeCell ref="U164:U166"/>
    <mergeCell ref="A169:A173"/>
    <mergeCell ref="B169:B173"/>
    <mergeCell ref="E169:E173"/>
    <mergeCell ref="T169:T173"/>
    <mergeCell ref="U169:U173"/>
    <mergeCell ref="A160:A161"/>
    <mergeCell ref="B160:B161"/>
    <mergeCell ref="E160:E161"/>
    <mergeCell ref="T160:T161"/>
    <mergeCell ref="U160:U161"/>
    <mergeCell ref="A162:A163"/>
    <mergeCell ref="B162:B163"/>
    <mergeCell ref="E162:E163"/>
    <mergeCell ref="T162:T163"/>
    <mergeCell ref="U162:U163"/>
    <mergeCell ref="A151:A155"/>
    <mergeCell ref="B151:B155"/>
    <mergeCell ref="E151:E155"/>
    <mergeCell ref="T151:T155"/>
    <mergeCell ref="U151:U155"/>
    <mergeCell ref="A158:A159"/>
    <mergeCell ref="B158:B159"/>
    <mergeCell ref="E158:E159"/>
    <mergeCell ref="T158:T159"/>
    <mergeCell ref="U158:U159"/>
    <mergeCell ref="A143:A144"/>
    <mergeCell ref="B143:B144"/>
    <mergeCell ref="E143:E144"/>
    <mergeCell ref="T143:T144"/>
    <mergeCell ref="U143:U144"/>
    <mergeCell ref="A145:A150"/>
    <mergeCell ref="B145:B150"/>
    <mergeCell ref="E145:E150"/>
    <mergeCell ref="T145:T150"/>
    <mergeCell ref="U145:U150"/>
    <mergeCell ref="A139:A140"/>
    <mergeCell ref="B139:B140"/>
    <mergeCell ref="E139:E140"/>
    <mergeCell ref="T139:T140"/>
    <mergeCell ref="U139:U140"/>
    <mergeCell ref="A141:A142"/>
    <mergeCell ref="B141:B142"/>
    <mergeCell ref="E141:E142"/>
    <mergeCell ref="T141:T142"/>
    <mergeCell ref="U141:U142"/>
    <mergeCell ref="A135:A136"/>
    <mergeCell ref="B135:B136"/>
    <mergeCell ref="E135:E136"/>
    <mergeCell ref="T135:T136"/>
    <mergeCell ref="U135:U136"/>
    <mergeCell ref="A137:A138"/>
    <mergeCell ref="B137:B138"/>
    <mergeCell ref="E137:E138"/>
    <mergeCell ref="T137:T138"/>
    <mergeCell ref="U137:U138"/>
    <mergeCell ref="A127:A132"/>
    <mergeCell ref="B127:B132"/>
    <mergeCell ref="E127:E132"/>
    <mergeCell ref="T127:T132"/>
    <mergeCell ref="U127:U132"/>
    <mergeCell ref="A133:A134"/>
    <mergeCell ref="B133:B134"/>
    <mergeCell ref="E133:E134"/>
    <mergeCell ref="T133:T134"/>
    <mergeCell ref="U133:U134"/>
    <mergeCell ref="A121:A124"/>
    <mergeCell ref="B121:B124"/>
    <mergeCell ref="E121:E124"/>
    <mergeCell ref="T121:T124"/>
    <mergeCell ref="U121:U124"/>
    <mergeCell ref="A125:A126"/>
    <mergeCell ref="B125:B126"/>
    <mergeCell ref="E125:E126"/>
    <mergeCell ref="T125:T126"/>
    <mergeCell ref="U125:U126"/>
    <mergeCell ref="A114:A115"/>
    <mergeCell ref="B114:B115"/>
    <mergeCell ref="E114:E115"/>
    <mergeCell ref="T114:T115"/>
    <mergeCell ref="U114:U115"/>
    <mergeCell ref="A116:A120"/>
    <mergeCell ref="B116:B120"/>
    <mergeCell ref="E116:E120"/>
    <mergeCell ref="T116:T120"/>
    <mergeCell ref="U116:U120"/>
    <mergeCell ref="A110:A111"/>
    <mergeCell ref="B110:B111"/>
    <mergeCell ref="E110:E111"/>
    <mergeCell ref="T110:T111"/>
    <mergeCell ref="U110:U111"/>
    <mergeCell ref="A112:A113"/>
    <mergeCell ref="B112:B113"/>
    <mergeCell ref="E112:E113"/>
    <mergeCell ref="T112:T113"/>
    <mergeCell ref="U112:U113"/>
    <mergeCell ref="A104:A105"/>
    <mergeCell ref="B104:B105"/>
    <mergeCell ref="E104:E105"/>
    <mergeCell ref="T104:T105"/>
    <mergeCell ref="U104:U105"/>
    <mergeCell ref="A106:A109"/>
    <mergeCell ref="B106:B109"/>
    <mergeCell ref="E106:E109"/>
    <mergeCell ref="T106:T109"/>
    <mergeCell ref="U106:U109"/>
    <mergeCell ref="A98:A101"/>
    <mergeCell ref="B98:B101"/>
    <mergeCell ref="E98:E101"/>
    <mergeCell ref="T98:T101"/>
    <mergeCell ref="U98:U101"/>
    <mergeCell ref="A102:A103"/>
    <mergeCell ref="B102:B103"/>
    <mergeCell ref="E102:E103"/>
    <mergeCell ref="T102:T103"/>
    <mergeCell ref="U102:U103"/>
    <mergeCell ref="A94:A95"/>
    <mergeCell ref="B94:B95"/>
    <mergeCell ref="E94:E95"/>
    <mergeCell ref="T94:T95"/>
    <mergeCell ref="U94:U95"/>
    <mergeCell ref="A96:A97"/>
    <mergeCell ref="B96:B97"/>
    <mergeCell ref="E96:E97"/>
    <mergeCell ref="T96:T97"/>
    <mergeCell ref="U96:U97"/>
    <mergeCell ref="A90:A91"/>
    <mergeCell ref="B90:B91"/>
    <mergeCell ref="E90:E91"/>
    <mergeCell ref="T90:T91"/>
    <mergeCell ref="U90:U91"/>
    <mergeCell ref="A92:A93"/>
    <mergeCell ref="B92:B93"/>
    <mergeCell ref="E92:E93"/>
    <mergeCell ref="T92:T93"/>
    <mergeCell ref="U92:U93"/>
    <mergeCell ref="A84:A87"/>
    <mergeCell ref="B84:B87"/>
    <mergeCell ref="E84:E87"/>
    <mergeCell ref="T84:T87"/>
    <mergeCell ref="U84:U87"/>
    <mergeCell ref="A88:A89"/>
    <mergeCell ref="B88:B89"/>
    <mergeCell ref="E88:E89"/>
    <mergeCell ref="T88:T89"/>
    <mergeCell ref="U88:U89"/>
    <mergeCell ref="A75:A81"/>
    <mergeCell ref="B75:B81"/>
    <mergeCell ref="E75:E81"/>
    <mergeCell ref="T75:T81"/>
    <mergeCell ref="U75:U81"/>
    <mergeCell ref="A82:A83"/>
    <mergeCell ref="B82:B83"/>
    <mergeCell ref="E82:E83"/>
    <mergeCell ref="T82:T83"/>
    <mergeCell ref="U82:U83"/>
    <mergeCell ref="A69:A72"/>
    <mergeCell ref="B69:B72"/>
    <mergeCell ref="E69:E72"/>
    <mergeCell ref="T69:T72"/>
    <mergeCell ref="U69:U72"/>
    <mergeCell ref="A73:A74"/>
    <mergeCell ref="B73:B74"/>
    <mergeCell ref="E73:E74"/>
    <mergeCell ref="T73:T74"/>
    <mergeCell ref="U73:U74"/>
    <mergeCell ref="A60:A61"/>
    <mergeCell ref="B60:B61"/>
    <mergeCell ref="E60:E61"/>
    <mergeCell ref="T60:T61"/>
    <mergeCell ref="U60:U61"/>
    <mergeCell ref="A62:A68"/>
    <mergeCell ref="B62:B68"/>
    <mergeCell ref="E62:E68"/>
    <mergeCell ref="T62:T68"/>
    <mergeCell ref="U62:U68"/>
    <mergeCell ref="A50:A53"/>
    <mergeCell ref="B50:B53"/>
    <mergeCell ref="E50:E53"/>
    <mergeCell ref="T50:T53"/>
    <mergeCell ref="U50:U53"/>
    <mergeCell ref="A54:A59"/>
    <mergeCell ref="B54:B59"/>
    <mergeCell ref="E54:E59"/>
    <mergeCell ref="T54:T59"/>
    <mergeCell ref="U54:U59"/>
    <mergeCell ref="A46:A47"/>
    <mergeCell ref="B46:B47"/>
    <mergeCell ref="E46:E47"/>
    <mergeCell ref="T46:T47"/>
    <mergeCell ref="U46:U47"/>
    <mergeCell ref="A48:A49"/>
    <mergeCell ref="B48:B49"/>
    <mergeCell ref="E48:E49"/>
    <mergeCell ref="T48:T49"/>
    <mergeCell ref="U48:U49"/>
    <mergeCell ref="A42:A43"/>
    <mergeCell ref="B42:B43"/>
    <mergeCell ref="E42:E43"/>
    <mergeCell ref="T42:T43"/>
    <mergeCell ref="U42:U43"/>
    <mergeCell ref="A44:A45"/>
    <mergeCell ref="B44:B45"/>
    <mergeCell ref="E44:E45"/>
    <mergeCell ref="T44:T45"/>
    <mergeCell ref="U44:U45"/>
    <mergeCell ref="A35:A37"/>
    <mergeCell ref="B35:B37"/>
    <mergeCell ref="E35:E37"/>
    <mergeCell ref="T35:T37"/>
    <mergeCell ref="U35:U37"/>
    <mergeCell ref="A39:A41"/>
    <mergeCell ref="B39:B41"/>
    <mergeCell ref="E39:E41"/>
    <mergeCell ref="T39:T41"/>
    <mergeCell ref="U39:U41"/>
    <mergeCell ref="A30:A32"/>
    <mergeCell ref="B30:B32"/>
    <mergeCell ref="E30:E32"/>
    <mergeCell ref="T30:T32"/>
    <mergeCell ref="U30:U32"/>
    <mergeCell ref="A33:A34"/>
    <mergeCell ref="B33:B34"/>
    <mergeCell ref="E33:E34"/>
    <mergeCell ref="T33:T34"/>
    <mergeCell ref="U33:U34"/>
    <mergeCell ref="A20:A26"/>
    <mergeCell ref="B20:B26"/>
    <mergeCell ref="E20:E26"/>
    <mergeCell ref="T20:T26"/>
    <mergeCell ref="U20:U26"/>
    <mergeCell ref="A27:A29"/>
    <mergeCell ref="B27:B29"/>
    <mergeCell ref="E27:E29"/>
    <mergeCell ref="T27:T29"/>
    <mergeCell ref="U27:U29"/>
    <mergeCell ref="A13:A15"/>
    <mergeCell ref="B13:B15"/>
    <mergeCell ref="E13:E15"/>
    <mergeCell ref="T13:T15"/>
    <mergeCell ref="U13:U15"/>
    <mergeCell ref="A16:A19"/>
    <mergeCell ref="B16:B19"/>
    <mergeCell ref="E16:E19"/>
    <mergeCell ref="T16:T19"/>
    <mergeCell ref="U16:U19"/>
    <mergeCell ref="A6:A9"/>
    <mergeCell ref="B6:B9"/>
    <mergeCell ref="E6:E9"/>
    <mergeCell ref="T6:T9"/>
    <mergeCell ref="U6:U9"/>
    <mergeCell ref="A10:A12"/>
    <mergeCell ref="B10:B12"/>
    <mergeCell ref="E10:E12"/>
    <mergeCell ref="T10:T12"/>
    <mergeCell ref="U10:U12"/>
  </mergeCells>
  <phoneticPr fontId="3" type="noConversion"/>
  <printOptions horizontalCentered="1"/>
  <pageMargins left="0.19685039370078741" right="0.19685039370078741" top="0.31496062992125984" bottom="0.31496062992125984" header="0" footer="0.11811023622047245"/>
  <pageSetup paperSize="9" scale="85" orientation="portrait" horizontalDpi="300" verticalDpi="300" r:id="rId1"/>
  <headerFooter>
    <oddFooter>&amp;C&amp;"標楷體,標準"&amp;10第 &amp;P 頁，共 &amp;N 頁</oddFooter>
  </headerFooter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105暑假_核</vt:lpstr>
      <vt:lpstr>'105暑假_核'!Print_Area</vt:lpstr>
      <vt:lpstr>'105暑假_核'!Print_Titles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梁月卿</dc:creator>
  <cp:lastModifiedBy>梁月卿</cp:lastModifiedBy>
  <cp:lastPrinted>2016-07-07T03:07:58Z</cp:lastPrinted>
  <dcterms:created xsi:type="dcterms:W3CDTF">2016-07-07T03:05:56Z</dcterms:created>
  <dcterms:modified xsi:type="dcterms:W3CDTF">2016-07-22T02:51:42Z</dcterms:modified>
</cp:coreProperties>
</file>