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075" windowHeight="6255"/>
  </bookViews>
  <sheets>
    <sheet name="106寒假_草案 (2)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'106寒假_草案 (2)'!$A$2:$S$295</definedName>
    <definedName name="_xlnm.Print_Area" localSheetId="0">'106寒假_草案 (2)'!$A$1:$S$295</definedName>
    <definedName name="_xlnm.Print_Titles" localSheetId="0">'106寒假_草案 (2)'!$1:$2</definedName>
    <definedName name="主管加給">[1]級數表!$O$5:$O$12</definedName>
    <definedName name="地域加給">[2]級數表!$R$2:$R$8</definedName>
    <definedName name="官等">OFFSET([3]消防俸表!$A$3,,,COUNTA([3]消防俸表!$A$3:$A$13),)</definedName>
    <definedName name="俸級">OFFSET([4]俸級表!$A$1,MATCH([4]俸額表!$O$56,職等,0)-1,1,,COUNTA(OFFSET([4]俸級表!$A$1,MATCH([4]俸額表!$O$56,職等,0)-1,,,256))-1)</definedName>
    <definedName name="消防俸級">OFFSET([3]消防俸表!$A$3,MATCH([3]警消人員簡表!$M1,官等,0)-1,1,,COUNTA(OFFSET([3]消防俸表!$A$3,MATCH([3]警消人員簡表!$M1,官等,0)-1,,,256))-1)</definedName>
    <definedName name="特教費">[2]級數表!$AN$4:$AN$5</definedName>
    <definedName name="專業加給">[1]級數表!$P$4:$P$17</definedName>
    <definedName name="教育俸表">#N/A</definedName>
    <definedName name="減免">[2]級數表!$AF$2:$AF$6</definedName>
    <definedName name="導師費">[2]級數表!$AM$4:$AM$5</definedName>
    <definedName name="薪級">OFFSET([3]教育俸表!$A$1,MATCH([3]教育人員簡表!$J$48,薪等,0)-1,1,,COUNTA(OFFSET([3]教育俸表!$A$1,MATCH([3]教育人員簡表!$J$48,薪等,0)-1,,,256))-1)</definedName>
    <definedName name="薪等">OFFSET([3]教育俸表!$A$1,,,COUNTA([3]教育俸表!$A$1:$A$4),)</definedName>
    <definedName name="職務">[2]級數表!$AK$2:$AK$8</definedName>
    <definedName name="職等">OFFSET([4]俸級表!$A$1,,,COUNTA([4]俸級表!$A1048525:$A1048535),)</definedName>
  </definedNames>
  <calcPr calcId="125725"/>
  <fileRecoveryPr repairLoad="1"/>
</workbook>
</file>

<file path=xl/calcChain.xml><?xml version="1.0" encoding="utf-8"?>
<calcChain xmlns="http://schemas.openxmlformats.org/spreadsheetml/2006/main">
  <c r="C5" i="1"/>
  <c r="C4"/>
  <c r="N295"/>
  <c r="Q295" s="1"/>
  <c r="R295" s="1"/>
  <c r="N294"/>
  <c r="Q294" s="1"/>
  <c r="R294" s="1"/>
  <c r="Q293"/>
  <c r="N293"/>
  <c r="N292"/>
  <c r="Q292" s="1"/>
  <c r="N291"/>
  <c r="Q291" s="1"/>
  <c r="N290"/>
  <c r="Q290" s="1"/>
  <c r="N289"/>
  <c r="Q289" s="1"/>
  <c r="N288"/>
  <c r="Q288" s="1"/>
  <c r="N287"/>
  <c r="Q287" s="1"/>
  <c r="Q286"/>
  <c r="N286"/>
  <c r="N285"/>
  <c r="Q285" s="1"/>
  <c r="N284"/>
  <c r="Q284" s="1"/>
  <c r="N283"/>
  <c r="Q283" s="1"/>
  <c r="R283" s="1"/>
  <c r="N282"/>
  <c r="Q282" s="1"/>
  <c r="N281"/>
  <c r="Q281" s="1"/>
  <c r="N280"/>
  <c r="Q280" s="1"/>
  <c r="N279"/>
  <c r="Q279" s="1"/>
  <c r="N278"/>
  <c r="Q278" s="1"/>
  <c r="N277"/>
  <c r="Q277" s="1"/>
  <c r="Q276"/>
  <c r="N276"/>
  <c r="N275"/>
  <c r="Q275" s="1"/>
  <c r="N274"/>
  <c r="Q274" s="1"/>
  <c r="N273"/>
  <c r="Q273" s="1"/>
  <c r="R273" s="1"/>
  <c r="N272"/>
  <c r="Q272" s="1"/>
  <c r="N271"/>
  <c r="Q271" s="1"/>
  <c r="N270"/>
  <c r="Q270" s="1"/>
  <c r="R270" s="1"/>
  <c r="N269"/>
  <c r="Q269" s="1"/>
  <c r="N268"/>
  <c r="Q268" s="1"/>
  <c r="N267"/>
  <c r="Q267" s="1"/>
  <c r="N266"/>
  <c r="Q266" s="1"/>
  <c r="R266" s="1"/>
  <c r="N265"/>
  <c r="Q265" s="1"/>
  <c r="N264"/>
  <c r="Q264" s="1"/>
  <c r="N263"/>
  <c r="Q263" s="1"/>
  <c r="N262"/>
  <c r="Q262" s="1"/>
  <c r="N261"/>
  <c r="Q261" s="1"/>
  <c r="N260"/>
  <c r="Q260" s="1"/>
  <c r="N259"/>
  <c r="Q259" s="1"/>
  <c r="N258"/>
  <c r="Q258" s="1"/>
  <c r="N257"/>
  <c r="Q257" s="1"/>
  <c r="N256"/>
  <c r="Q256" s="1"/>
  <c r="N255"/>
  <c r="Q255" s="1"/>
  <c r="N254"/>
  <c r="Q254" s="1"/>
  <c r="N253"/>
  <c r="Q253" s="1"/>
  <c r="N252"/>
  <c r="Q252" s="1"/>
  <c r="N251"/>
  <c r="Q251" s="1"/>
  <c r="N250"/>
  <c r="Q250" s="1"/>
  <c r="N249"/>
  <c r="Q249" s="1"/>
  <c r="N248"/>
  <c r="Q248" s="1"/>
  <c r="N247"/>
  <c r="Q247" s="1"/>
  <c r="R247" s="1"/>
  <c r="N246"/>
  <c r="Q246" s="1"/>
  <c r="N245"/>
  <c r="Q245" s="1"/>
  <c r="N244"/>
  <c r="Q244" s="1"/>
  <c r="N243"/>
  <c r="Q243" s="1"/>
  <c r="N242"/>
  <c r="Q242" s="1"/>
  <c r="N241"/>
  <c r="Q241" s="1"/>
  <c r="N240"/>
  <c r="Q240" s="1"/>
  <c r="N239"/>
  <c r="Q239" s="1"/>
  <c r="R239" s="1"/>
  <c r="N238"/>
  <c r="Q238" s="1"/>
  <c r="N237"/>
  <c r="Q237" s="1"/>
  <c r="N236"/>
  <c r="Q236" s="1"/>
  <c r="R236" s="1"/>
  <c r="N235"/>
  <c r="Q235" s="1"/>
  <c r="R235" s="1"/>
  <c r="N234"/>
  <c r="Q234" s="1"/>
  <c r="N233"/>
  <c r="Q233" s="1"/>
  <c r="N232"/>
  <c r="Q232" s="1"/>
  <c r="N231"/>
  <c r="Q231" s="1"/>
  <c r="N230"/>
  <c r="Q230" s="1"/>
  <c r="N229"/>
  <c r="Q229" s="1"/>
  <c r="N228"/>
  <c r="Q228" s="1"/>
  <c r="N227"/>
  <c r="Q227" s="1"/>
  <c r="R227" s="1"/>
  <c r="N226"/>
  <c r="Q226" s="1"/>
  <c r="R226" s="1"/>
  <c r="N225"/>
  <c r="Q225" s="1"/>
  <c r="N224"/>
  <c r="Q224" s="1"/>
  <c r="N223"/>
  <c r="Q223" s="1"/>
  <c r="N222"/>
  <c r="Q222" s="1"/>
  <c r="N221"/>
  <c r="Q221" s="1"/>
  <c r="N220"/>
  <c r="Q220" s="1"/>
  <c r="N219"/>
  <c r="Q219" s="1"/>
  <c r="Q218"/>
  <c r="N218"/>
  <c r="N217"/>
  <c r="Q217" s="1"/>
  <c r="R217" s="1"/>
  <c r="N216"/>
  <c r="Q216" s="1"/>
  <c r="Q215"/>
  <c r="N215"/>
  <c r="N214"/>
  <c r="Q214" s="1"/>
  <c r="R214" s="1"/>
  <c r="N213"/>
  <c r="Q213" s="1"/>
  <c r="N212"/>
  <c r="Q212" s="1"/>
  <c r="N211"/>
  <c r="Q211" s="1"/>
  <c r="N210"/>
  <c r="Q210" s="1"/>
  <c r="N209"/>
  <c r="Q209" s="1"/>
  <c r="N208"/>
  <c r="Q208" s="1"/>
  <c r="N207"/>
  <c r="Q207" s="1"/>
  <c r="N206"/>
  <c r="Q206" s="1"/>
  <c r="N205"/>
  <c r="Q205" s="1"/>
  <c r="N204"/>
  <c r="Q204" s="1"/>
  <c r="N203"/>
  <c r="Q203" s="1"/>
  <c r="N202"/>
  <c r="Q202" s="1"/>
  <c r="N201"/>
  <c r="Q201" s="1"/>
  <c r="N200"/>
  <c r="Q200" s="1"/>
  <c r="N199"/>
  <c r="Q199" s="1"/>
  <c r="N198"/>
  <c r="Q198" s="1"/>
  <c r="N197"/>
  <c r="Q197" s="1"/>
  <c r="N196"/>
  <c r="Q196" s="1"/>
  <c r="N195"/>
  <c r="Q195" s="1"/>
  <c r="R195" s="1"/>
  <c r="N194"/>
  <c r="Q194" s="1"/>
  <c r="Q193"/>
  <c r="N193"/>
  <c r="N192"/>
  <c r="Q192" s="1"/>
  <c r="N191"/>
  <c r="Q191" s="1"/>
  <c r="N190"/>
  <c r="Q190" s="1"/>
  <c r="N189"/>
  <c r="Q189" s="1"/>
  <c r="N188"/>
  <c r="Q188" s="1"/>
  <c r="N187"/>
  <c r="Q187" s="1"/>
  <c r="N186"/>
  <c r="Q186" s="1"/>
  <c r="R186" s="1"/>
  <c r="N185"/>
  <c r="Q185" s="1"/>
  <c r="N184"/>
  <c r="Q184" s="1"/>
  <c r="N183"/>
  <c r="Q183" s="1"/>
  <c r="N182"/>
  <c r="Q182" s="1"/>
  <c r="N181"/>
  <c r="Q181" s="1"/>
  <c r="N180"/>
  <c r="Q180" s="1"/>
  <c r="N179"/>
  <c r="Q179" s="1"/>
  <c r="N178"/>
  <c r="Q178" s="1"/>
  <c r="N177"/>
  <c r="Q177" s="1"/>
  <c r="R177" s="1"/>
  <c r="N176"/>
  <c r="Q176" s="1"/>
  <c r="N175"/>
  <c r="Q175" s="1"/>
  <c r="N174"/>
  <c r="Q174" s="1"/>
  <c r="R174" s="1"/>
  <c r="N173"/>
  <c r="Q173" s="1"/>
  <c r="N172"/>
  <c r="Q172" s="1"/>
  <c r="N171"/>
  <c r="Q171" s="1"/>
  <c r="N170"/>
  <c r="Q170" s="1"/>
  <c r="N169"/>
  <c r="Q169" s="1"/>
  <c r="N168"/>
  <c r="Q168" s="1"/>
  <c r="N167"/>
  <c r="Q167" s="1"/>
  <c r="N166"/>
  <c r="Q166" s="1"/>
  <c r="N165"/>
  <c r="Q165" s="1"/>
  <c r="R165" s="1"/>
  <c r="N164"/>
  <c r="Q164" s="1"/>
  <c r="N163"/>
  <c r="Q163" s="1"/>
  <c r="N162"/>
  <c r="Q162" s="1"/>
  <c r="N161"/>
  <c r="Q161" s="1"/>
  <c r="N160"/>
  <c r="Q160" s="1"/>
  <c r="N159"/>
  <c r="Q159" s="1"/>
  <c r="N158"/>
  <c r="Q158" s="1"/>
  <c r="N157"/>
  <c r="Q157" s="1"/>
  <c r="N156"/>
  <c r="Q156" s="1"/>
  <c r="N155"/>
  <c r="Q155" s="1"/>
  <c r="N154"/>
  <c r="Q154" s="1"/>
  <c r="N153"/>
  <c r="Q153" s="1"/>
  <c r="N152"/>
  <c r="Q152" s="1"/>
  <c r="N151"/>
  <c r="Q151" s="1"/>
  <c r="N150"/>
  <c r="Q150" s="1"/>
  <c r="N149"/>
  <c r="Q149" s="1"/>
  <c r="N148"/>
  <c r="Q148" s="1"/>
  <c r="R148" s="1"/>
  <c r="N147"/>
  <c r="Q147" s="1"/>
  <c r="N146"/>
  <c r="Q146" s="1"/>
  <c r="N145"/>
  <c r="Q145" s="1"/>
  <c r="N144"/>
  <c r="Q144" s="1"/>
  <c r="R144" s="1"/>
  <c r="N143"/>
  <c r="Q143" s="1"/>
  <c r="R143" s="1"/>
  <c r="N142"/>
  <c r="Q142" s="1"/>
  <c r="N141"/>
  <c r="Q141" s="1"/>
  <c r="N140"/>
  <c r="Q140" s="1"/>
  <c r="N139"/>
  <c r="Q139" s="1"/>
  <c r="N138"/>
  <c r="Q138" s="1"/>
  <c r="R138" s="1"/>
  <c r="N137"/>
  <c r="Q137" s="1"/>
  <c r="R137" s="1"/>
  <c r="N136"/>
  <c r="Q136" s="1"/>
  <c r="R136" s="1"/>
  <c r="N135"/>
  <c r="Q135" s="1"/>
  <c r="R135" s="1"/>
  <c r="Q134"/>
  <c r="R134" s="1"/>
  <c r="N134"/>
  <c r="N133"/>
  <c r="Q133" s="1"/>
  <c r="Q132"/>
  <c r="N132"/>
  <c r="N131"/>
  <c r="Q131" s="1"/>
  <c r="N130"/>
  <c r="Q130" s="1"/>
  <c r="Q129"/>
  <c r="N129"/>
  <c r="N128"/>
  <c r="Q128" s="1"/>
  <c r="N127"/>
  <c r="Q127" s="1"/>
  <c r="N126"/>
  <c r="Q126" s="1"/>
  <c r="N125"/>
  <c r="Q125" s="1"/>
  <c r="N124"/>
  <c r="Q124" s="1"/>
  <c r="R124" s="1"/>
  <c r="N123"/>
  <c r="Q123" s="1"/>
  <c r="R123" s="1"/>
  <c r="N122"/>
  <c r="Q122" s="1"/>
  <c r="N121"/>
  <c r="Q121" s="1"/>
  <c r="N120"/>
  <c r="Q120" s="1"/>
  <c r="N119"/>
  <c r="Q119" s="1"/>
  <c r="N118"/>
  <c r="Q118" s="1"/>
  <c r="R118" s="1"/>
  <c r="N117"/>
  <c r="Q117" s="1"/>
  <c r="R117" s="1"/>
  <c r="N116"/>
  <c r="Q116" s="1"/>
  <c r="R116" s="1"/>
  <c r="N115"/>
  <c r="Q115" s="1"/>
  <c r="R115" s="1"/>
  <c r="N114"/>
  <c r="Q114" s="1"/>
  <c r="R114" s="1"/>
  <c r="N113"/>
  <c r="Q113" s="1"/>
  <c r="R113" s="1"/>
  <c r="N112"/>
  <c r="Q112" s="1"/>
  <c r="N111"/>
  <c r="Q111" s="1"/>
  <c r="N110"/>
  <c r="Q110" s="1"/>
  <c r="N109"/>
  <c r="Q109" s="1"/>
  <c r="N108"/>
  <c r="Q108" s="1"/>
  <c r="N107"/>
  <c r="Q107" s="1"/>
  <c r="R107" s="1"/>
  <c r="N106"/>
  <c r="Q106" s="1"/>
  <c r="N105"/>
  <c r="Q105" s="1"/>
  <c r="N104"/>
  <c r="Q104" s="1"/>
  <c r="N103"/>
  <c r="Q103" s="1"/>
  <c r="N102"/>
  <c r="Q102" s="1"/>
  <c r="N101"/>
  <c r="Q101" s="1"/>
  <c r="N100"/>
  <c r="Q100" s="1"/>
  <c r="N99"/>
  <c r="Q99" s="1"/>
  <c r="N98"/>
  <c r="Q98" s="1"/>
  <c r="N97"/>
  <c r="Q97" s="1"/>
  <c r="N96"/>
  <c r="Q96" s="1"/>
  <c r="R96" s="1"/>
  <c r="N95"/>
  <c r="Q95" s="1"/>
  <c r="R95" s="1"/>
  <c r="N94"/>
  <c r="Q94" s="1"/>
  <c r="R94" s="1"/>
  <c r="N93"/>
  <c r="Q93" s="1"/>
  <c r="R93" s="1"/>
  <c r="N92"/>
  <c r="Q92" s="1"/>
  <c r="R92" s="1"/>
  <c r="N91"/>
  <c r="Q91" s="1"/>
  <c r="R91" s="1"/>
  <c r="N90"/>
  <c r="Q90" s="1"/>
  <c r="N89"/>
  <c r="Q89" s="1"/>
  <c r="N88"/>
  <c r="Q88" s="1"/>
  <c r="R88" s="1"/>
  <c r="N87"/>
  <c r="Q87" s="1"/>
  <c r="R87" s="1"/>
  <c r="N86"/>
  <c r="Q86" s="1"/>
  <c r="R86" s="1"/>
  <c r="N85"/>
  <c r="Q85" s="1"/>
  <c r="R85" s="1"/>
  <c r="N84"/>
  <c r="Q84" s="1"/>
  <c r="N83"/>
  <c r="Q83" s="1"/>
  <c r="N82"/>
  <c r="Q82" s="1"/>
  <c r="N81"/>
  <c r="Q81" s="1"/>
  <c r="N80"/>
  <c r="Q80" s="1"/>
  <c r="N79"/>
  <c r="Q79" s="1"/>
  <c r="N78"/>
  <c r="Q78" s="1"/>
  <c r="N77"/>
  <c r="Q77" s="1"/>
  <c r="N76"/>
  <c r="Q76" s="1"/>
  <c r="N75"/>
  <c r="Q75" s="1"/>
  <c r="N74"/>
  <c r="Q74" s="1"/>
  <c r="N73"/>
  <c r="Q73" s="1"/>
  <c r="N72"/>
  <c r="Q72" s="1"/>
  <c r="N71"/>
  <c r="Q71" s="1"/>
  <c r="N70"/>
  <c r="Q70" s="1"/>
  <c r="N69"/>
  <c r="Q69" s="1"/>
  <c r="N68"/>
  <c r="Q68" s="1"/>
  <c r="N67"/>
  <c r="Q67" s="1"/>
  <c r="N66"/>
  <c r="Q66" s="1"/>
  <c r="N65"/>
  <c r="Q65" s="1"/>
  <c r="N64"/>
  <c r="Q64" s="1"/>
  <c r="N63"/>
  <c r="Q63" s="1"/>
  <c r="N62"/>
  <c r="Q62" s="1"/>
  <c r="N61"/>
  <c r="Q61" s="1"/>
  <c r="N60"/>
  <c r="Q60" s="1"/>
  <c r="N59"/>
  <c r="Q59" s="1"/>
  <c r="N58"/>
  <c r="Q58" s="1"/>
  <c r="N57"/>
  <c r="Q57" s="1"/>
  <c r="N56"/>
  <c r="Q56" s="1"/>
  <c r="N55"/>
  <c r="Q55" s="1"/>
  <c r="N54"/>
  <c r="Q54" s="1"/>
  <c r="N53"/>
  <c r="Q53" s="1"/>
  <c r="N52"/>
  <c r="Q52" s="1"/>
  <c r="N51"/>
  <c r="Q51" s="1"/>
  <c r="N50"/>
  <c r="Q50" s="1"/>
  <c r="N49"/>
  <c r="Q49" s="1"/>
  <c r="N48"/>
  <c r="Q48" s="1"/>
  <c r="N47"/>
  <c r="Q47" s="1"/>
  <c r="N46"/>
  <c r="Q46" s="1"/>
  <c r="N45"/>
  <c r="Q45" s="1"/>
  <c r="N44"/>
  <c r="Q44" s="1"/>
  <c r="R44" s="1"/>
  <c r="N43"/>
  <c r="Q43" s="1"/>
  <c r="N42"/>
  <c r="Q42" s="1"/>
  <c r="N41"/>
  <c r="Q41" s="1"/>
  <c r="N40"/>
  <c r="Q40" s="1"/>
  <c r="R40" s="1"/>
  <c r="N39"/>
  <c r="Q39" s="1"/>
  <c r="N38"/>
  <c r="Q38" s="1"/>
  <c r="N37"/>
  <c r="Q37" s="1"/>
  <c r="N36"/>
  <c r="Q36" s="1"/>
  <c r="R36" s="1"/>
  <c r="N35"/>
  <c r="Q35" s="1"/>
  <c r="R35" s="1"/>
  <c r="N34"/>
  <c r="Q34" s="1"/>
  <c r="N33"/>
  <c r="Q33" s="1"/>
  <c r="R33" s="1"/>
  <c r="N32"/>
  <c r="Q32" s="1"/>
  <c r="N31"/>
  <c r="Q31" s="1"/>
  <c r="N30"/>
  <c r="Q30" s="1"/>
  <c r="N29"/>
  <c r="Q29" s="1"/>
  <c r="N28"/>
  <c r="Q28" s="1"/>
  <c r="N27"/>
  <c r="Q27" s="1"/>
  <c r="N26"/>
  <c r="Q26" s="1"/>
  <c r="N25"/>
  <c r="Q25" s="1"/>
  <c r="N24"/>
  <c r="Q24" s="1"/>
  <c r="Q23"/>
  <c r="N23"/>
  <c r="N22"/>
  <c r="Q22" s="1"/>
  <c r="N21"/>
  <c r="Q21" s="1"/>
  <c r="N20"/>
  <c r="Q20" s="1"/>
  <c r="N19"/>
  <c r="Q19" s="1"/>
  <c r="N18"/>
  <c r="Q18" s="1"/>
  <c r="N17"/>
  <c r="Q17" s="1"/>
  <c r="N16"/>
  <c r="Q16" s="1"/>
  <c r="N15"/>
  <c r="Q15" s="1"/>
  <c r="N14"/>
  <c r="Q14" s="1"/>
  <c r="N13"/>
  <c r="Q13" s="1"/>
  <c r="N12"/>
  <c r="Q12" s="1"/>
  <c r="N11"/>
  <c r="Q11" s="1"/>
  <c r="N10"/>
  <c r="Q10" s="1"/>
  <c r="N9"/>
  <c r="Q9" s="1"/>
  <c r="N8"/>
  <c r="Q8" s="1"/>
  <c r="N7"/>
  <c r="N6"/>
  <c r="Q6" s="1"/>
  <c r="P5"/>
  <c r="O5"/>
  <c r="M5"/>
  <c r="L5"/>
  <c r="K5"/>
  <c r="J5"/>
  <c r="I5"/>
  <c r="H5"/>
  <c r="P4"/>
  <c r="O4"/>
  <c r="N4"/>
  <c r="M4"/>
  <c r="L4"/>
  <c r="K4"/>
  <c r="J4"/>
  <c r="I4"/>
  <c r="H4"/>
  <c r="P3"/>
  <c r="O3"/>
  <c r="N3"/>
  <c r="M3"/>
  <c r="L3"/>
  <c r="K3"/>
  <c r="J3"/>
  <c r="I3"/>
  <c r="H3"/>
  <c r="C3"/>
  <c r="R271" l="1"/>
  <c r="R129"/>
  <c r="N5"/>
  <c r="R131"/>
  <c r="R178"/>
  <c r="R245"/>
  <c r="Q7"/>
  <c r="Q5" s="1"/>
  <c r="R139"/>
  <c r="R258"/>
  <c r="R264"/>
  <c r="R151"/>
  <c r="R215"/>
  <c r="R218"/>
  <c r="R196"/>
  <c r="R233"/>
  <c r="R286"/>
  <c r="R104"/>
  <c r="R108"/>
  <c r="R248"/>
  <c r="R289"/>
  <c r="R141"/>
  <c r="R145"/>
  <c r="R162"/>
  <c r="R170"/>
  <c r="R221"/>
  <c r="R228"/>
  <c r="R190"/>
  <c r="R280"/>
  <c r="Q3"/>
  <c r="R6"/>
  <c r="R9"/>
  <c r="R31"/>
  <c r="R38"/>
  <c r="R46"/>
  <c r="R11"/>
  <c r="R17"/>
  <c r="R49"/>
  <c r="R89"/>
  <c r="R97"/>
  <c r="R127"/>
  <c r="R149"/>
  <c r="R160"/>
  <c r="R168"/>
  <c r="R175"/>
  <c r="R203"/>
  <c r="R262"/>
  <c r="R267"/>
  <c r="R274"/>
  <c r="R277"/>
  <c r="R284"/>
  <c r="R84"/>
  <c r="Q4"/>
  <c r="R68"/>
  <c r="R28"/>
  <c r="R64"/>
  <c r="R125"/>
  <c r="R187"/>
  <c r="R201"/>
  <c r="R207"/>
  <c r="R237"/>
  <c r="R240"/>
  <c r="R253"/>
  <c r="R260"/>
  <c r="R24"/>
  <c r="R56"/>
  <c r="R79"/>
  <c r="R14"/>
  <c r="R42"/>
  <c r="R66"/>
  <c r="R74"/>
  <c r="R120"/>
  <c r="R153"/>
  <c r="R166"/>
  <c r="R172"/>
  <c r="R180"/>
  <c r="R183"/>
  <c r="R223"/>
  <c r="R230"/>
  <c r="B5" l="1"/>
  <c r="G3"/>
  <c r="R5"/>
  <c r="G5"/>
  <c r="R3"/>
  <c r="B3"/>
  <c r="B4"/>
  <c r="R4"/>
  <c r="G4"/>
</calcChain>
</file>

<file path=xl/sharedStrings.xml><?xml version="1.0" encoding="utf-8"?>
<sst xmlns="http://schemas.openxmlformats.org/spreadsheetml/2006/main" count="985" uniqueCount="507">
  <si>
    <t>CF6001</t>
    <phoneticPr fontId="3" type="noConversion"/>
  </si>
  <si>
    <t>序號</t>
  </si>
  <si>
    <t>會計代號</t>
    <phoneticPr fontId="3" type="noConversion"/>
  </si>
  <si>
    <t>學校名稱</t>
  </si>
  <si>
    <t>學校電話</t>
    <phoneticPr fontId="3" type="noConversion"/>
  </si>
  <si>
    <t>分機</t>
    <phoneticPr fontId="3" type="noConversion"/>
  </si>
  <si>
    <t>104學年度第1學期</t>
    <phoneticPr fontId="3" type="noConversion"/>
  </si>
  <si>
    <t>項目</t>
    <phoneticPr fontId="3" type="noConversion"/>
  </si>
  <si>
    <t>活動項目</t>
    <phoneticPr fontId="3" type="noConversion"/>
  </si>
  <si>
    <t>活動申請期間</t>
    <phoneticPr fontId="3" type="noConversion"/>
  </si>
  <si>
    <t>低收</t>
    <phoneticPr fontId="3" type="noConversion"/>
  </si>
  <si>
    <t>中低收</t>
    <phoneticPr fontId="3" type="noConversion"/>
  </si>
  <si>
    <t>家庭突發因素</t>
    <phoneticPr fontId="3" type="noConversion"/>
  </si>
  <si>
    <t>導師認定</t>
    <phoneticPr fontId="3" type="noConversion"/>
  </si>
  <si>
    <t>人數</t>
    <phoneticPr fontId="3" type="noConversion"/>
  </si>
  <si>
    <t>單價</t>
    <phoneticPr fontId="3" type="noConversion"/>
  </si>
  <si>
    <t>申請
天數</t>
    <phoneticPr fontId="3" type="noConversion"/>
  </si>
  <si>
    <t>申請小計</t>
    <phoneticPr fontId="3" type="noConversion"/>
  </si>
  <si>
    <t>申請總額</t>
    <phoneticPr fontId="3" type="noConversion"/>
  </si>
  <si>
    <t>備註</t>
    <phoneticPr fontId="3" type="noConversion"/>
  </si>
  <si>
    <t>美崙國中</t>
  </si>
  <si>
    <t>8223537</t>
  </si>
  <si>
    <t>124</t>
  </si>
  <si>
    <t>吳斯美</t>
    <phoneticPr fontId="3" type="noConversion"/>
  </si>
  <si>
    <t>足球訓練營</t>
    <phoneticPr fontId="3" type="noConversion"/>
  </si>
  <si>
    <t>106.01.20-106.02.12</t>
    <phoneticPr fontId="3" type="noConversion"/>
  </si>
  <si>
    <t>網球訓練營</t>
    <phoneticPr fontId="3" type="noConversion"/>
  </si>
  <si>
    <t>106.01.21-106.02.10</t>
    <phoneticPr fontId="3" type="noConversion"/>
  </si>
  <si>
    <t>未到校參加課輔或活動低收入戶學生補助</t>
  </si>
  <si>
    <t>106.01.20-106.02.10</t>
    <phoneticPr fontId="3" type="noConversion"/>
  </si>
  <si>
    <t>花崗國中</t>
  </si>
  <si>
    <t>8323924</t>
  </si>
  <si>
    <t>0937-458740</t>
    <phoneticPr fontId="3" type="noConversion"/>
  </si>
  <si>
    <t>李韻賢</t>
    <phoneticPr fontId="3" type="noConversion"/>
  </si>
  <si>
    <t>寒假課輔班</t>
    <phoneticPr fontId="3" type="noConversion"/>
  </si>
  <si>
    <t>106.02.06-106.02.10</t>
    <phoneticPr fontId="3" type="noConversion"/>
  </si>
  <si>
    <t>國風國中</t>
  </si>
  <si>
    <t>8323847</t>
  </si>
  <si>
    <t>8338659</t>
  </si>
  <si>
    <t>王錦懋</t>
  </si>
  <si>
    <t>自強國中</t>
  </si>
  <si>
    <t>8579338</t>
  </si>
  <si>
    <t>8567320
103</t>
  </si>
  <si>
    <t>李翠花</t>
  </si>
  <si>
    <t>秀林國中</t>
  </si>
  <si>
    <t>8611010</t>
  </si>
  <si>
    <t>21</t>
    <phoneticPr fontId="3" type="noConversion"/>
  </si>
  <si>
    <t>陳美玲</t>
  </si>
  <si>
    <t>106.01/20-26
106.02/02-06</t>
    <phoneticPr fontId="3" type="noConversion"/>
  </si>
  <si>
    <t>射箭訓練營</t>
    <phoneticPr fontId="3" type="noConversion"/>
  </si>
  <si>
    <t>106.01.20-106.01.24</t>
    <phoneticPr fontId="3" type="noConversion"/>
  </si>
  <si>
    <t>籃球訓練營</t>
    <phoneticPr fontId="3" type="noConversion"/>
  </si>
  <si>
    <t>未到校參加課輔或活動低收_足球</t>
    <phoneticPr fontId="3" type="noConversion"/>
  </si>
  <si>
    <t>未到校參加課輔或活動低收_射箭</t>
    <phoneticPr fontId="3" type="noConversion"/>
  </si>
  <si>
    <t>未到校參加課輔或活動低收_籃球</t>
    <phoneticPr fontId="3" type="noConversion"/>
  </si>
  <si>
    <t>新城國中</t>
  </si>
  <si>
    <t>8263911</t>
  </si>
  <si>
    <t>游惠淑</t>
  </si>
  <si>
    <t>跆拳訓練營</t>
    <phoneticPr fontId="3" type="noConversion"/>
  </si>
  <si>
    <t>田徑訓練營</t>
    <phoneticPr fontId="3" type="noConversion"/>
  </si>
  <si>
    <t>宜昌國中</t>
  </si>
  <si>
    <t>8520803</t>
  </si>
  <si>
    <t>202</t>
    <phoneticPr fontId="3" type="noConversion"/>
  </si>
  <si>
    <t>廖英芳</t>
    <phoneticPr fontId="3" type="noConversion"/>
  </si>
  <si>
    <t>106.01.20-106.01.25</t>
    <phoneticPr fontId="3" type="noConversion"/>
  </si>
  <si>
    <t>校隊集訓</t>
    <phoneticPr fontId="3" type="noConversion"/>
  </si>
  <si>
    <t>化仁國中</t>
  </si>
  <si>
    <t>8543471</t>
  </si>
  <si>
    <t>陶吉祥</t>
  </si>
  <si>
    <t>106.01.20-106.01.26</t>
    <phoneticPr fontId="3" type="noConversion"/>
  </si>
  <si>
    <t>吉安國中</t>
  </si>
  <si>
    <t>126</t>
  </si>
  <si>
    <t>鄔明盛</t>
    <phoneticPr fontId="21" type="noConversion"/>
  </si>
  <si>
    <t>106.01.25-106.02.10</t>
    <phoneticPr fontId="3" type="noConversion"/>
  </si>
  <si>
    <t>平和國中</t>
  </si>
  <si>
    <t>8661221</t>
  </si>
  <si>
    <t>25</t>
  </si>
  <si>
    <t>黎秀麗</t>
  </si>
  <si>
    <t>壽豐國中</t>
  </si>
  <si>
    <t>8652111</t>
  </si>
  <si>
    <t>32</t>
  </si>
  <si>
    <t>陳弘達</t>
  </si>
  <si>
    <t>鳳林國中</t>
  </si>
  <si>
    <t>張淑芳</t>
    <phoneticPr fontId="21" type="noConversion"/>
  </si>
  <si>
    <t>萬榮國中</t>
  </si>
  <si>
    <t>李桂芬</t>
  </si>
  <si>
    <t>光復國中</t>
  </si>
  <si>
    <t>0963-330344
211</t>
  </si>
  <si>
    <t>張梅珍</t>
  </si>
  <si>
    <t>富源國中</t>
  </si>
  <si>
    <t>14</t>
  </si>
  <si>
    <t>張佩琳</t>
  </si>
  <si>
    <t>瑞穗國中</t>
  </si>
  <si>
    <t>8873111</t>
  </si>
  <si>
    <t>23</t>
  </si>
  <si>
    <t>李麗華</t>
  </si>
  <si>
    <t>棒球隊集訓</t>
    <phoneticPr fontId="3" type="noConversion"/>
  </si>
  <si>
    <t>105.01.21-105.02.11</t>
    <phoneticPr fontId="3" type="noConversion"/>
  </si>
  <si>
    <t>田徑隊集訓</t>
    <phoneticPr fontId="3" type="noConversion"/>
  </si>
  <si>
    <t>106.02.02-106.02.03</t>
    <phoneticPr fontId="3" type="noConversion"/>
  </si>
  <si>
    <t>三民國中</t>
  </si>
  <si>
    <t>8841198</t>
  </si>
  <si>
    <t>20</t>
    <phoneticPr fontId="3" type="noConversion"/>
  </si>
  <si>
    <t>林惠秋</t>
  </si>
  <si>
    <t>106.01.20-106.02.03</t>
    <phoneticPr fontId="3" type="noConversion"/>
  </si>
  <si>
    <t>棒球訓練營</t>
    <phoneticPr fontId="3" type="noConversion"/>
  </si>
  <si>
    <t>未到校參加課輔或活動低收_課輔班</t>
    <phoneticPr fontId="3" type="noConversion"/>
  </si>
  <si>
    <t>未到校參加課輔或活動低收_棒球</t>
    <phoneticPr fontId="3" type="noConversion"/>
  </si>
  <si>
    <t>玉里國中</t>
  </si>
  <si>
    <t>13</t>
    <phoneticPr fontId="3" type="noConversion"/>
  </si>
  <si>
    <t>秦美惠</t>
  </si>
  <si>
    <t>106.01/23-22
106.02/06-10</t>
    <phoneticPr fontId="3" type="noConversion"/>
  </si>
  <si>
    <t>未到校參加課輔或活動低收_田徑</t>
    <phoneticPr fontId="3" type="noConversion"/>
  </si>
  <si>
    <t>玉東國中</t>
  </si>
  <si>
    <t>8851062</t>
  </si>
  <si>
    <t>0932-305684
24</t>
  </si>
  <si>
    <t>詹為全</t>
  </si>
  <si>
    <t>106.01/23-26
106.02/06-10</t>
    <phoneticPr fontId="3" type="noConversion"/>
  </si>
  <si>
    <t>富北國中</t>
  </si>
  <si>
    <t>22</t>
  </si>
  <si>
    <t>蔡思莉</t>
  </si>
  <si>
    <t>106.02.02-106.02.10</t>
    <phoneticPr fontId="3" type="noConversion"/>
  </si>
  <si>
    <t>富里國中</t>
  </si>
  <si>
    <t>8830016-11</t>
  </si>
  <si>
    <t>張鳳琴</t>
  </si>
  <si>
    <t>106.02.06-106.02.09</t>
    <phoneticPr fontId="3" type="noConversion"/>
  </si>
  <si>
    <t>106.01.20-106.02.07</t>
    <phoneticPr fontId="3" type="noConversion"/>
  </si>
  <si>
    <t>豐濱國中</t>
  </si>
  <si>
    <t>8791159</t>
  </si>
  <si>
    <t>117</t>
    <phoneticPr fontId="21" type="noConversion"/>
  </si>
  <si>
    <t>吳學良</t>
  </si>
  <si>
    <t>東里國中</t>
  </si>
  <si>
    <t>13</t>
    <phoneticPr fontId="21" type="noConversion"/>
  </si>
  <si>
    <t>端木森</t>
    <phoneticPr fontId="3" type="noConversion"/>
  </si>
  <si>
    <t>田徑訓練</t>
    <phoneticPr fontId="3" type="noConversion"/>
  </si>
  <si>
    <t>106.01.20-106.02.06</t>
    <phoneticPr fontId="3" type="noConversion"/>
  </si>
  <si>
    <t>106.02.07-106.02.10</t>
    <phoneticPr fontId="3" type="noConversion"/>
  </si>
  <si>
    <t>明禮國小</t>
  </si>
  <si>
    <t>305</t>
  </si>
  <si>
    <t>林秀嬌</t>
  </si>
  <si>
    <t>明義國小</t>
  </si>
  <si>
    <t>520</t>
  </si>
  <si>
    <t>陳志展</t>
  </si>
  <si>
    <t>明廉國小</t>
  </si>
  <si>
    <t>24</t>
    <phoneticPr fontId="3" type="noConversion"/>
  </si>
  <si>
    <t>楊儀萍</t>
    <phoneticPr fontId="21" type="noConversion"/>
  </si>
  <si>
    <t>明恥國小</t>
  </si>
  <si>
    <t>709</t>
    <phoneticPr fontId="3" type="noConversion"/>
  </si>
  <si>
    <t>康郁祺</t>
  </si>
  <si>
    <t>中正國小</t>
  </si>
  <si>
    <t>65</t>
    <phoneticPr fontId="3" type="noConversion"/>
  </si>
  <si>
    <t>劉育雅</t>
    <phoneticPr fontId="21" type="noConversion"/>
  </si>
  <si>
    <t>信義國小</t>
  </si>
  <si>
    <t>203</t>
    <phoneticPr fontId="3" type="noConversion"/>
  </si>
  <si>
    <t>任庭葦</t>
    <phoneticPr fontId="21" type="noConversion"/>
  </si>
  <si>
    <t>105.01.21-105.01.27</t>
    <phoneticPr fontId="3" type="noConversion"/>
  </si>
  <si>
    <t>復興國小</t>
  </si>
  <si>
    <t>15</t>
  </si>
  <si>
    <t>許雅玲</t>
    <phoneticPr fontId="3" type="noConversion"/>
  </si>
  <si>
    <t>中華國小</t>
  </si>
  <si>
    <t>507</t>
  </si>
  <si>
    <t>古曉萍</t>
  </si>
  <si>
    <t>忠孝國小</t>
  </si>
  <si>
    <t>0918-518058
204</t>
  </si>
  <si>
    <t>程立</t>
    <phoneticPr fontId="3" type="noConversion"/>
  </si>
  <si>
    <t>北濱國小</t>
  </si>
  <si>
    <t>8324093</t>
  </si>
  <si>
    <t>彭莘茹</t>
    <phoneticPr fontId="3" type="noConversion"/>
  </si>
  <si>
    <t>鑄強國小</t>
  </si>
  <si>
    <t>14</t>
    <phoneticPr fontId="21" type="noConversion"/>
  </si>
  <si>
    <t>劉志彥代</t>
    <phoneticPr fontId="21" type="noConversion"/>
  </si>
  <si>
    <t>國福國小</t>
  </si>
  <si>
    <t>103</t>
    <phoneticPr fontId="3" type="noConversion"/>
  </si>
  <si>
    <t>丁楹馨</t>
    <phoneticPr fontId="21" type="noConversion"/>
  </si>
  <si>
    <t>新城國小</t>
  </si>
  <si>
    <t>205</t>
    <phoneticPr fontId="3" type="noConversion"/>
  </si>
  <si>
    <t>黃佩吟</t>
  </si>
  <si>
    <t>英語補救教學</t>
    <phoneticPr fontId="3" type="noConversion"/>
  </si>
  <si>
    <t>106.01/20-24
106.02/06-10</t>
    <phoneticPr fontId="3" type="noConversion"/>
  </si>
  <si>
    <t>未到校參加課輔或活動低收_英語</t>
    <phoneticPr fontId="3" type="noConversion"/>
  </si>
  <si>
    <t>106.01/25-26
106.02/02-03</t>
    <phoneticPr fontId="3" type="noConversion"/>
  </si>
  <si>
    <t>北埔國小</t>
  </si>
  <si>
    <t>36</t>
  </si>
  <si>
    <t>陳維治</t>
    <phoneticPr fontId="21" type="noConversion"/>
  </si>
  <si>
    <t>106.01.20
106.02/08-10</t>
    <phoneticPr fontId="3" type="noConversion"/>
  </si>
  <si>
    <t>106.01/23-26
106.02/02-07</t>
    <phoneticPr fontId="3" type="noConversion"/>
  </si>
  <si>
    <t>康樂國小</t>
  </si>
  <si>
    <t>27</t>
    <phoneticPr fontId="21" type="noConversion"/>
  </si>
  <si>
    <t>何以珣</t>
  </si>
  <si>
    <t>嘉里國小</t>
  </si>
  <si>
    <t>8266945</t>
  </si>
  <si>
    <t>葉嘉珠</t>
  </si>
  <si>
    <t>數學好好玩營隊_主辦單位供餐</t>
    <phoneticPr fontId="3" type="noConversion"/>
  </si>
  <si>
    <t>未到校參加課輔或活動低收_課輔</t>
    <phoneticPr fontId="3" type="noConversion"/>
  </si>
  <si>
    <t>未到校參加課輔或活動低收_數學</t>
    <phoneticPr fontId="3" type="noConversion"/>
  </si>
  <si>
    <t>吉安國小</t>
  </si>
  <si>
    <t>118</t>
  </si>
  <si>
    <t>林依嬋</t>
  </si>
  <si>
    <t>宜昌國小</t>
  </si>
  <si>
    <t>802</t>
  </si>
  <si>
    <t>張乃千</t>
    <phoneticPr fontId="21" type="noConversion"/>
  </si>
  <si>
    <t>北昌國小</t>
  </si>
  <si>
    <t>721</t>
    <phoneticPr fontId="21" type="noConversion"/>
  </si>
  <si>
    <t>姚進毅</t>
  </si>
  <si>
    <t>光華國小</t>
  </si>
  <si>
    <t>13</t>
  </si>
  <si>
    <t>羅元偉</t>
    <phoneticPr fontId="21" type="noConversion"/>
  </si>
  <si>
    <t>稻香國小</t>
  </si>
  <si>
    <t>303</t>
  </si>
  <si>
    <t>張弘忠</t>
  </si>
  <si>
    <t>南華國小</t>
  </si>
  <si>
    <t>213</t>
  </si>
  <si>
    <t>黃慶隆</t>
  </si>
  <si>
    <t>105.01.25-105.01.29</t>
    <phoneticPr fontId="3" type="noConversion"/>
  </si>
  <si>
    <t>化仁國小</t>
  </si>
  <si>
    <t>304</t>
  </si>
  <si>
    <t>陳俊岐</t>
    <phoneticPr fontId="3" type="noConversion"/>
  </si>
  <si>
    <t>太昌國小</t>
  </si>
  <si>
    <t>106</t>
  </si>
  <si>
    <t>林益誠</t>
    <phoneticPr fontId="21" type="noConversion"/>
  </si>
  <si>
    <t>平和國小</t>
  </si>
  <si>
    <t>203</t>
  </si>
  <si>
    <t>張良玫</t>
  </si>
  <si>
    <t>未申請_低收無需求</t>
    <phoneticPr fontId="3" type="noConversion"/>
  </si>
  <si>
    <t>壽豐國小</t>
  </si>
  <si>
    <t>8651024</t>
  </si>
  <si>
    <t>林仁傑</t>
  </si>
  <si>
    <t>豐裡國小</t>
    <phoneticPr fontId="3" type="noConversion"/>
  </si>
  <si>
    <t>8652183</t>
    <phoneticPr fontId="3" type="noConversion"/>
  </si>
  <si>
    <t>廖彥宏</t>
    <phoneticPr fontId="3" type="noConversion"/>
  </si>
  <si>
    <t>補救教學班</t>
    <phoneticPr fontId="3" type="noConversion"/>
  </si>
  <si>
    <t>豐山國小</t>
  </si>
  <si>
    <t>8651640</t>
  </si>
  <si>
    <t>吳鎂</t>
  </si>
  <si>
    <t>志學國小</t>
    <phoneticPr fontId="3" type="noConversion"/>
  </si>
  <si>
    <t>8662600</t>
    <phoneticPr fontId="3" type="noConversion"/>
  </si>
  <si>
    <t>葉靜怡</t>
    <phoneticPr fontId="3" type="noConversion"/>
  </si>
  <si>
    <t>藝桃小丸子美感教育體驗營</t>
    <phoneticPr fontId="3" type="noConversion"/>
  </si>
  <si>
    <t>106.01.22-106.01.25</t>
    <phoneticPr fontId="3" type="noConversion"/>
  </si>
  <si>
    <t>未到校參加課輔或活動低收_美育</t>
    <phoneticPr fontId="3" type="noConversion"/>
  </si>
  <si>
    <t>月眉國小</t>
  </si>
  <si>
    <t>0921-633620</t>
  </si>
  <si>
    <t>曾家琳</t>
  </si>
  <si>
    <t>未申請_無低收</t>
    <phoneticPr fontId="3" type="noConversion"/>
  </si>
  <si>
    <t>水璉國小</t>
  </si>
  <si>
    <t>8601228</t>
  </si>
  <si>
    <t>徐新利</t>
  </si>
  <si>
    <t>溪口國小</t>
  </si>
  <si>
    <t>梁芸甄</t>
    <phoneticPr fontId="3" type="noConversion"/>
  </si>
  <si>
    <t>鳳林國小</t>
  </si>
  <si>
    <t>121</t>
  </si>
  <si>
    <t>石政玲</t>
  </si>
  <si>
    <t>大榮國小</t>
  </si>
  <si>
    <t>0933-451544</t>
  </si>
  <si>
    <t>葉國煜</t>
  </si>
  <si>
    <t>林榮國小</t>
    <phoneticPr fontId="3" type="noConversion"/>
  </si>
  <si>
    <t>8771024</t>
    <phoneticPr fontId="3" type="noConversion"/>
  </si>
  <si>
    <t>12</t>
    <phoneticPr fontId="3" type="noConversion"/>
  </si>
  <si>
    <t>賴衣縈</t>
    <phoneticPr fontId="3" type="noConversion"/>
  </si>
  <si>
    <t>106.01.23-106.01.25</t>
    <phoneticPr fontId="3" type="noConversion"/>
  </si>
  <si>
    <t>長橋國小</t>
  </si>
  <si>
    <t>謝玉珠</t>
  </si>
  <si>
    <t>游於藝冬令營</t>
    <phoneticPr fontId="3" type="noConversion"/>
  </si>
  <si>
    <t>105.01.25-105.01.27</t>
    <phoneticPr fontId="3" type="noConversion"/>
  </si>
  <si>
    <t>北林國小</t>
  </si>
  <si>
    <t>8762554</t>
  </si>
  <si>
    <t>陳之樂</t>
  </si>
  <si>
    <t>鳳仁國小</t>
  </si>
  <si>
    <t>徐素君</t>
  </si>
  <si>
    <t>光復國小</t>
  </si>
  <si>
    <t>8701029</t>
  </si>
  <si>
    <t>劉雅綺</t>
  </si>
  <si>
    <t>106.01/20.25-26
106.02/06-10</t>
    <phoneticPr fontId="3" type="noConversion"/>
  </si>
  <si>
    <t>106.01.23-106.01.24</t>
    <phoneticPr fontId="3" type="noConversion"/>
  </si>
  <si>
    <t>太巴塱國小</t>
  </si>
  <si>
    <t>11</t>
  </si>
  <si>
    <t>陳正田</t>
  </si>
  <si>
    <t>大進國小</t>
  </si>
  <si>
    <t>15</t>
    <phoneticPr fontId="3" type="noConversion"/>
  </si>
  <si>
    <t>范郁璀</t>
    <phoneticPr fontId="21" type="noConversion"/>
  </si>
  <si>
    <t>瑞穗國小</t>
  </si>
  <si>
    <t>吳正晃</t>
  </si>
  <si>
    <t>106.01.20-106.01.22</t>
    <phoneticPr fontId="3" type="noConversion"/>
  </si>
  <si>
    <t>瑞美國小</t>
    <phoneticPr fontId="3" type="noConversion"/>
  </si>
  <si>
    <t>曾麒恩</t>
    <phoneticPr fontId="21" type="noConversion"/>
  </si>
  <si>
    <t>台大志工社寒假育樂營</t>
    <phoneticPr fontId="3" type="noConversion"/>
  </si>
  <si>
    <t>中華科大攝影社寒假育樂榮</t>
    <phoneticPr fontId="3" type="noConversion"/>
  </si>
  <si>
    <t>未到校參加課輔或活動低收_台大+華科</t>
    <phoneticPr fontId="3" type="noConversion"/>
  </si>
  <si>
    <t>未到校參加課輔或活動低收_台大志工</t>
    <phoneticPr fontId="3" type="noConversion"/>
  </si>
  <si>
    <t>未到校參加課輔或活動低收_中華科大</t>
    <phoneticPr fontId="3" type="noConversion"/>
  </si>
  <si>
    <t>鶴岡國小</t>
  </si>
  <si>
    <t>101</t>
    <phoneticPr fontId="3" type="noConversion"/>
  </si>
  <si>
    <t>蔡克強</t>
    <phoneticPr fontId="21" type="noConversion"/>
  </si>
  <si>
    <t>補救教學寒假課輔</t>
    <phoneticPr fontId="3" type="noConversion"/>
  </si>
  <si>
    <t>舞鶴國小</t>
  </si>
  <si>
    <t>陳俞靜</t>
  </si>
  <si>
    <t>106.01.23-106.02.03</t>
    <phoneticPr fontId="3" type="noConversion"/>
  </si>
  <si>
    <t>106.01.23-106.02.10</t>
    <phoneticPr fontId="3" type="noConversion"/>
  </si>
  <si>
    <t>奇美國小</t>
  </si>
  <si>
    <t>12</t>
  </si>
  <si>
    <t>黃嘉軒</t>
    <phoneticPr fontId="3" type="noConversion"/>
  </si>
  <si>
    <t>未申請_校區徧遠無熱食部供餐。</t>
    <phoneticPr fontId="3" type="noConversion"/>
  </si>
  <si>
    <t>富源國小</t>
  </si>
  <si>
    <t>23</t>
    <phoneticPr fontId="21" type="noConversion"/>
  </si>
  <si>
    <t>李敏菁</t>
  </si>
  <si>
    <t>瑞北國小</t>
  </si>
  <si>
    <t>10</t>
  </si>
  <si>
    <t>石倩榕</t>
  </si>
  <si>
    <t>豐濱國小</t>
  </si>
  <si>
    <t>林桂芳</t>
  </si>
  <si>
    <t>港口國小</t>
  </si>
  <si>
    <t>214</t>
  </si>
  <si>
    <t>黃厚慈</t>
  </si>
  <si>
    <t>靜浦國小</t>
  </si>
  <si>
    <t>林靜宜</t>
  </si>
  <si>
    <t>新社國小</t>
  </si>
  <si>
    <t>0911-834535</t>
    <phoneticPr fontId="21" type="noConversion"/>
  </si>
  <si>
    <t>鄭玉琴</t>
    <phoneticPr fontId="21" type="noConversion"/>
  </si>
  <si>
    <t>玉里國小</t>
  </si>
  <si>
    <t>吳妍樺</t>
  </si>
  <si>
    <t>源城國小</t>
    <phoneticPr fontId="3" type="noConversion"/>
  </si>
  <si>
    <t>8882290</t>
    <phoneticPr fontId="3" type="noConversion"/>
  </si>
  <si>
    <t>16</t>
    <phoneticPr fontId="21" type="noConversion"/>
  </si>
  <si>
    <t>高欣怡</t>
    <phoneticPr fontId="21" type="noConversion"/>
  </si>
  <si>
    <t>樂合國小</t>
  </si>
  <si>
    <t>8886087</t>
    <phoneticPr fontId="21" type="noConversion"/>
  </si>
  <si>
    <t>鍾曜任</t>
    <phoneticPr fontId="3" type="noConversion"/>
  </si>
  <si>
    <t>寒假英語育樂營</t>
    <phoneticPr fontId="3" type="noConversion"/>
  </si>
  <si>
    <t>寒假生活育樂營</t>
    <phoneticPr fontId="3" type="noConversion"/>
  </si>
  <si>
    <t>106.01.20</t>
    <phoneticPr fontId="3" type="noConversion"/>
  </si>
  <si>
    <t>觀音國小</t>
  </si>
  <si>
    <t>8851006</t>
    <phoneticPr fontId="21" type="noConversion"/>
  </si>
  <si>
    <t>林秀錦</t>
    <phoneticPr fontId="21" type="noConversion"/>
  </si>
  <si>
    <t>探索體驗營</t>
    <phoneticPr fontId="3" type="noConversion"/>
  </si>
  <si>
    <t>采无藝術營</t>
    <phoneticPr fontId="3" type="noConversion"/>
  </si>
  <si>
    <t>三民國小</t>
  </si>
  <si>
    <t>8841183</t>
    <phoneticPr fontId="21" type="noConversion"/>
  </si>
  <si>
    <t>鄭雄仁</t>
  </si>
  <si>
    <t>未申請_低收有其他單位補助。</t>
    <phoneticPr fontId="3" type="noConversion"/>
  </si>
  <si>
    <t>春日國小</t>
  </si>
  <si>
    <t>8872628</t>
  </si>
  <si>
    <t>張正二</t>
  </si>
  <si>
    <t>東吳大學課輔營</t>
    <phoneticPr fontId="3" type="noConversion"/>
  </si>
  <si>
    <t>德武國小</t>
  </si>
  <si>
    <t>8872824</t>
  </si>
  <si>
    <t>黃鈺惠</t>
  </si>
  <si>
    <t>106.01/20.23-24</t>
    <phoneticPr fontId="3" type="noConversion"/>
  </si>
  <si>
    <t>采无攜手偏鄉藝術營</t>
    <phoneticPr fontId="3" type="noConversion"/>
  </si>
  <si>
    <t>106.01.23</t>
    <phoneticPr fontId="3" type="noConversion"/>
  </si>
  <si>
    <t>瓦拉米健行活動</t>
    <phoneticPr fontId="3" type="noConversion"/>
  </si>
  <si>
    <t>中城國小</t>
  </si>
  <si>
    <t>133</t>
    <phoneticPr fontId="3" type="noConversion"/>
  </si>
  <si>
    <t>林雅紋</t>
  </si>
  <si>
    <t>長良國小</t>
  </si>
  <si>
    <t>22</t>
    <phoneticPr fontId="21" type="noConversion"/>
  </si>
  <si>
    <t>謝瑞芳</t>
  </si>
  <si>
    <t>寒假藝術營</t>
    <phoneticPr fontId="3" type="noConversion"/>
  </si>
  <si>
    <t>未到校參加課輔或活動低收_課輔+藝術營</t>
    <phoneticPr fontId="3" type="noConversion"/>
  </si>
  <si>
    <t>106.01/20.24-26
106.02/02-03</t>
    <phoneticPr fontId="3" type="noConversion"/>
  </si>
  <si>
    <t>大禹國小</t>
  </si>
  <si>
    <t>261</t>
  </si>
  <si>
    <t>曾韻俐</t>
  </si>
  <si>
    <t>_供餐</t>
    <phoneticPr fontId="3" type="noConversion"/>
  </si>
  <si>
    <t>松浦國小</t>
  </si>
  <si>
    <t>劉惠玲</t>
  </si>
  <si>
    <t>寒假課輔班_A</t>
    <phoneticPr fontId="3" type="noConversion"/>
  </si>
  <si>
    <t>寒假課輔班_B</t>
    <phoneticPr fontId="3" type="noConversion"/>
  </si>
  <si>
    <t>106.01.23-106.01.26</t>
    <phoneticPr fontId="3" type="noConversion"/>
  </si>
  <si>
    <t>高寮國小</t>
  </si>
  <si>
    <t>陳菊花</t>
  </si>
  <si>
    <t>106.01/20.24</t>
    <phoneticPr fontId="3" type="noConversion"/>
  </si>
  <si>
    <t>寒假探索營</t>
    <phoneticPr fontId="3" type="noConversion"/>
  </si>
  <si>
    <t>未到校參加課輔或活動低收_未參加采无</t>
    <phoneticPr fontId="3" type="noConversion"/>
  </si>
  <si>
    <t>未到校參加課輔或活動低收_106.01.20未到校</t>
    <phoneticPr fontId="3" type="noConversion"/>
  </si>
  <si>
    <t>未到校參加課輔或活動低收_106.01.24未到校</t>
    <phoneticPr fontId="3" type="noConversion"/>
  </si>
  <si>
    <t>106.01.24</t>
    <phoneticPr fontId="3" type="noConversion"/>
  </si>
  <si>
    <t>富里國小</t>
  </si>
  <si>
    <t>17</t>
  </si>
  <si>
    <t>林佩君</t>
  </si>
  <si>
    <t>萬寧國小</t>
  </si>
  <si>
    <t>8861211</t>
  </si>
  <si>
    <t>張素華</t>
    <phoneticPr fontId="21" type="noConversion"/>
  </si>
  <si>
    <t>106.02.08-106.02.10</t>
    <phoneticPr fontId="3" type="noConversion"/>
  </si>
  <si>
    <t>永豐國小</t>
  </si>
  <si>
    <t>8831195</t>
  </si>
  <si>
    <t>許宜頻</t>
  </si>
  <si>
    <t>學田國小</t>
  </si>
  <si>
    <t>8831324</t>
  </si>
  <si>
    <t>彭溫惠</t>
    <phoneticPr fontId="21" type="noConversion"/>
  </si>
  <si>
    <t>寒假育樂營</t>
    <phoneticPr fontId="3" type="noConversion"/>
  </si>
  <si>
    <t>東竹國小</t>
  </si>
  <si>
    <t>8821514</t>
  </si>
  <si>
    <t>張裴軒</t>
  </si>
  <si>
    <t>106.01/20-26
106.02/01-10</t>
    <phoneticPr fontId="3" type="noConversion"/>
  </si>
  <si>
    <t>東里國小</t>
  </si>
  <si>
    <t>陳晏倫</t>
  </si>
  <si>
    <t>中醫華陀營</t>
    <phoneticPr fontId="3" type="noConversion"/>
  </si>
  <si>
    <t>明里國小</t>
  </si>
  <si>
    <t>26</t>
    <phoneticPr fontId="3" type="noConversion"/>
  </si>
  <si>
    <t>羅羽玲</t>
    <phoneticPr fontId="21" type="noConversion"/>
  </si>
  <si>
    <t>吳江國小</t>
  </si>
  <si>
    <t>陳麗阡</t>
  </si>
  <si>
    <t>秀林國小</t>
  </si>
  <si>
    <t>112</t>
  </si>
  <si>
    <t>林正雄</t>
  </si>
  <si>
    <t>品格與生命教學閱讀及健康體適能寒令營</t>
    <phoneticPr fontId="3" type="noConversion"/>
  </si>
  <si>
    <t>105.01.21-105.01.29</t>
    <phoneticPr fontId="3" type="noConversion"/>
  </si>
  <si>
    <t>富世國小</t>
  </si>
  <si>
    <t>0912-520134
9</t>
  </si>
  <si>
    <t>劉育文</t>
  </si>
  <si>
    <t>和平國小</t>
  </si>
  <si>
    <t>張再成</t>
    <phoneticPr fontId="3" type="noConversion"/>
  </si>
  <si>
    <t>佳民國小</t>
  </si>
  <si>
    <t>林修平</t>
    <phoneticPr fontId="3" type="noConversion"/>
  </si>
  <si>
    <t>銅門國小</t>
  </si>
  <si>
    <t>8641174</t>
  </si>
  <si>
    <t>伍怡甄</t>
  </si>
  <si>
    <t>水源國小</t>
  </si>
  <si>
    <t>8570781</t>
  </si>
  <si>
    <t>卓美榮</t>
  </si>
  <si>
    <t>崇德國小</t>
  </si>
  <si>
    <t>8621220</t>
    <phoneticPr fontId="21" type="noConversion"/>
  </si>
  <si>
    <t>柳雪雯</t>
    <phoneticPr fontId="21" type="noConversion"/>
  </si>
  <si>
    <t>文蘭國小</t>
  </si>
  <si>
    <t>艾石生</t>
    <phoneticPr fontId="3" type="noConversion"/>
  </si>
  <si>
    <t>106.02.09-106.02.10</t>
    <phoneticPr fontId="3" type="noConversion"/>
  </si>
  <si>
    <t>未到校參加課輔或活動低收_育樂營</t>
    <phoneticPr fontId="3" type="noConversion"/>
  </si>
  <si>
    <t>106.02.06-106.02.08</t>
    <phoneticPr fontId="3" type="noConversion"/>
  </si>
  <si>
    <t>景美國小</t>
    <phoneticPr fontId="3" type="noConversion"/>
  </si>
  <si>
    <t>8266707</t>
    <phoneticPr fontId="3" type="noConversion"/>
  </si>
  <si>
    <t>304</t>
    <phoneticPr fontId="3" type="noConversion"/>
  </si>
  <si>
    <t>蘇清照</t>
    <phoneticPr fontId="3" type="noConversion"/>
  </si>
  <si>
    <t>三棧國小</t>
  </si>
  <si>
    <t>周怡伶</t>
    <phoneticPr fontId="21" type="noConversion"/>
  </si>
  <si>
    <t>銅蘭國小</t>
  </si>
  <si>
    <t>游文正</t>
    <phoneticPr fontId="21" type="noConversion"/>
  </si>
  <si>
    <t>寒假樂育營</t>
    <phoneticPr fontId="3" type="noConversion"/>
  </si>
  <si>
    <t>未到校參加課輔或活動低收_課輔</t>
  </si>
  <si>
    <t>萬榮國小</t>
  </si>
  <si>
    <t>賴志強</t>
  </si>
  <si>
    <t>中華數位人文城鄉交流_已供餐</t>
    <phoneticPr fontId="3" type="noConversion"/>
  </si>
  <si>
    <t>2016台灣世界展望會台灣兒童合唱團冬季音樂培訓營_已供餐</t>
    <phoneticPr fontId="3" type="noConversion"/>
  </si>
  <si>
    <t>106.02.03-106.02.06</t>
    <phoneticPr fontId="3" type="noConversion"/>
  </si>
  <si>
    <t>未到校參加課輔或活動低收_未參加中華</t>
    <phoneticPr fontId="3" type="noConversion"/>
  </si>
  <si>
    <t>未到校參加課輔或活動低收_未參加合唱</t>
    <phoneticPr fontId="3" type="noConversion"/>
  </si>
  <si>
    <t>西林國小</t>
  </si>
  <si>
    <t>李政蒲</t>
    <phoneticPr fontId="3" type="noConversion"/>
  </si>
  <si>
    <t>見晴國小</t>
  </si>
  <si>
    <t>0928-570375</t>
    <phoneticPr fontId="3" type="noConversion"/>
  </si>
  <si>
    <t>李國華</t>
  </si>
  <si>
    <t>馬遠國小</t>
  </si>
  <si>
    <t>8811371</t>
  </si>
  <si>
    <t>楊修誼</t>
  </si>
  <si>
    <t>紅葉國小</t>
    <phoneticPr fontId="3" type="noConversion"/>
  </si>
  <si>
    <t>8872784</t>
    <phoneticPr fontId="3" type="noConversion"/>
  </si>
  <si>
    <t>范淑美</t>
    <phoneticPr fontId="3" type="noConversion"/>
  </si>
  <si>
    <t>明利國小</t>
  </si>
  <si>
    <t>8751048</t>
  </si>
  <si>
    <t>賴春美</t>
    <phoneticPr fontId="3" type="noConversion"/>
  </si>
  <si>
    <r>
      <t>未申請</t>
    </r>
    <r>
      <rPr>
        <sz val="10"/>
        <color theme="1"/>
        <rFont val="標楷體"/>
        <family val="4"/>
        <charset val="136"/>
      </rPr>
      <t>_低收另有單位補助</t>
    </r>
    <phoneticPr fontId="3" type="noConversion"/>
  </si>
  <si>
    <t>卓溪國小</t>
  </si>
  <si>
    <t>8883514</t>
  </si>
  <si>
    <t>蔡維庭</t>
  </si>
  <si>
    <t>數位營隊活動_已供餐</t>
    <phoneticPr fontId="3" type="noConversion"/>
  </si>
  <si>
    <t>106.01.24-106.02.10</t>
    <phoneticPr fontId="3" type="noConversion"/>
  </si>
  <si>
    <t>崙山國小</t>
  </si>
  <si>
    <t>8841350</t>
  </si>
  <si>
    <t>阿度爾.塔那比瑪</t>
    <phoneticPr fontId="21" type="noConversion"/>
  </si>
  <si>
    <t>太平國小</t>
  </si>
  <si>
    <t>8841359</t>
  </si>
  <si>
    <t>李鳳嬌</t>
  </si>
  <si>
    <t>資訊營</t>
    <phoneticPr fontId="3" type="noConversion"/>
  </si>
  <si>
    <t>卓清國小</t>
  </si>
  <si>
    <t>管小雲</t>
    <phoneticPr fontId="21" type="noConversion"/>
  </si>
  <si>
    <t>古風國小</t>
  </si>
  <si>
    <t>8846058</t>
  </si>
  <si>
    <t>黃勤涵</t>
    <phoneticPr fontId="3" type="noConversion"/>
  </si>
  <si>
    <t>機器人科學體驗營</t>
    <phoneticPr fontId="3" type="noConversion"/>
  </si>
  <si>
    <t>106.02.07-106.02.08</t>
    <phoneticPr fontId="3" type="noConversion"/>
  </si>
  <si>
    <t>射箭育樂營</t>
    <phoneticPr fontId="3" type="noConversion"/>
  </si>
  <si>
    <t>106.01.24-106.01.26</t>
    <phoneticPr fontId="3" type="noConversion"/>
  </si>
  <si>
    <t>立山國小</t>
  </si>
  <si>
    <t>翁國能</t>
  </si>
  <si>
    <t>106.01.26-106.02.10</t>
    <phoneticPr fontId="3" type="noConversion"/>
  </si>
  <si>
    <t>卓樂國小</t>
  </si>
  <si>
    <t>陳月英</t>
  </si>
  <si>
    <t>卓楓國小</t>
  </si>
  <si>
    <t>33</t>
  </si>
  <si>
    <t>蔡昇賢</t>
  </si>
  <si>
    <t>西富國小</t>
  </si>
  <si>
    <t>8702765</t>
  </si>
  <si>
    <t>彭惠敏</t>
    <phoneticPr fontId="21" type="noConversion"/>
  </si>
  <si>
    <t>大興國小</t>
  </si>
  <si>
    <t>8702987</t>
  </si>
  <si>
    <t>賴惠萍</t>
    <phoneticPr fontId="3" type="noConversion"/>
  </si>
  <si>
    <t>補救教學</t>
    <phoneticPr fontId="3" type="noConversion"/>
  </si>
  <si>
    <t>中原國小</t>
  </si>
  <si>
    <t>林睿馨</t>
    <phoneticPr fontId="21" type="noConversion"/>
  </si>
  <si>
    <t>寒假足球營隊</t>
    <phoneticPr fontId="3" type="noConversion"/>
  </si>
  <si>
    <t>寒假書法作文班</t>
    <phoneticPr fontId="3" type="noConversion"/>
  </si>
  <si>
    <t>西寶國小</t>
  </si>
  <si>
    <t>0910-522772</t>
  </si>
  <si>
    <t>張媛舒</t>
    <phoneticPr fontId="3" type="noConversion"/>
  </si>
  <si>
    <t>華大附小</t>
  </si>
  <si>
    <t>8222344</t>
  </si>
  <si>
    <t>林予馨</t>
  </si>
  <si>
    <t>花蓮縣106年度補助國民中小學貧困學生寒假午餐費核定表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</si>
</sst>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28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2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9"/>
      <name val="標楷體"/>
      <family val="4"/>
      <charset val="136"/>
    </font>
    <font>
      <sz val="10"/>
      <name val="標楷體"/>
      <family val="4"/>
      <charset val="136"/>
    </font>
    <font>
      <sz val="10"/>
      <color theme="1"/>
      <name val="新細明體"/>
      <family val="1"/>
      <charset val="136"/>
    </font>
    <font>
      <sz val="14"/>
      <color indexed="17"/>
      <name val="標楷體"/>
      <family val="4"/>
      <charset val="136"/>
    </font>
    <font>
      <sz val="14"/>
      <color indexed="2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7"/>
      </patternFill>
    </fill>
    <fill>
      <patternFill patternType="solid">
        <fgColor indexed="4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4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Continuous" vertical="center"/>
    </xf>
    <xf numFmtId="0" fontId="6" fillId="0" borderId="0" xfId="2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0" fillId="4" borderId="1" xfId="0" applyNumberFormat="1" applyFont="1" applyFill="1" applyBorder="1" applyAlignment="1">
      <alignment vertical="center"/>
    </xf>
    <xf numFmtId="49" fontId="11" fillId="5" borderId="1" xfId="2" applyNumberFormat="1" applyFont="1" applyFill="1" applyBorder="1" applyAlignment="1">
      <alignment horizontal="center" vertical="center" textRotation="255" wrapText="1"/>
    </xf>
    <xf numFmtId="0" fontId="4" fillId="5" borderId="1" xfId="2" applyFont="1" applyFill="1" applyBorder="1" applyAlignment="1">
      <alignment horizontal="left" vertical="center"/>
    </xf>
    <xf numFmtId="0" fontId="12" fillId="5" borderId="1" xfId="2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6" borderId="1" xfId="0" applyFont="1" applyFill="1" applyBorder="1" applyAlignment="1">
      <alignment horizontal="center" vertical="center" shrinkToFit="1"/>
    </xf>
    <xf numFmtId="0" fontId="15" fillId="6" borderId="1" xfId="4" applyFont="1" applyFill="1" applyBorder="1" applyAlignment="1">
      <alignment horizontal="center" vertical="center" shrinkToFit="1"/>
    </xf>
    <xf numFmtId="0" fontId="15" fillId="6" borderId="1" xfId="4" applyFont="1" applyFill="1" applyBorder="1" applyAlignment="1">
      <alignment vertical="center" shrinkToFit="1"/>
    </xf>
    <xf numFmtId="49" fontId="10" fillId="6" borderId="1" xfId="0" applyNumberFormat="1" applyFont="1" applyFill="1" applyBorder="1" applyAlignment="1">
      <alignment horizontal="distributed" vertical="center" shrinkToFit="1"/>
    </xf>
    <xf numFmtId="0" fontId="15" fillId="6" borderId="1" xfId="4" applyFont="1" applyFill="1" applyBorder="1" applyAlignment="1">
      <alignment horizontal="left" vertical="center" indent="1" shrinkToFit="1"/>
    </xf>
    <xf numFmtId="176" fontId="15" fillId="6" borderId="1" xfId="4" applyNumberFormat="1" applyFont="1" applyFill="1" applyBorder="1" applyAlignment="1">
      <alignment horizontal="right" vertical="center" shrinkToFit="1"/>
    </xf>
    <xf numFmtId="0" fontId="15" fillId="6" borderId="1" xfId="4" applyFont="1" applyFill="1" applyBorder="1" applyAlignment="1">
      <alignment horizontal="right" vertical="center" indent="1" shrinkToFit="1"/>
    </xf>
    <xf numFmtId="0" fontId="16" fillId="0" borderId="0" xfId="0" applyFont="1" applyAlignment="1">
      <alignment horizontal="distributed" vertical="center" justifyLastLine="1" shrinkToFit="1"/>
    </xf>
    <xf numFmtId="176" fontId="15" fillId="6" borderId="1" xfId="4" applyNumberFormat="1" applyFont="1" applyFill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5" fillId="8" borderId="1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left" vertical="center" wrapText="1"/>
    </xf>
    <xf numFmtId="0" fontId="13" fillId="8" borderId="1" xfId="2" applyFont="1" applyFill="1" applyBorder="1" applyAlignment="1">
      <alignment horizontal="left" vertical="center" wrapText="1"/>
    </xf>
    <xf numFmtId="0" fontId="4" fillId="8" borderId="1" xfId="2" applyFont="1" applyFill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center" vertical="center" wrapText="1"/>
    </xf>
    <xf numFmtId="177" fontId="4" fillId="8" borderId="1" xfId="6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49" fontId="17" fillId="0" borderId="1" xfId="5" applyNumberFormat="1" applyFont="1" applyBorder="1" applyAlignment="1" applyProtection="1">
      <alignment horizontal="center" vertical="center" shrinkToFit="1"/>
      <protection locked="0"/>
    </xf>
    <xf numFmtId="49" fontId="18" fillId="0" borderId="1" xfId="5" applyNumberFormat="1" applyFont="1" applyBorder="1" applyAlignment="1" applyProtection="1">
      <alignment horizontal="center" vertical="center" shrinkToFit="1"/>
      <protection locked="0"/>
    </xf>
    <xf numFmtId="49" fontId="16" fillId="4" borderId="1" xfId="1" applyNumberFormat="1" applyFont="1" applyFill="1" applyBorder="1" applyAlignment="1">
      <alignment horizontal="distributed" vertical="center"/>
    </xf>
    <xf numFmtId="176" fontId="19" fillId="9" borderId="1" xfId="2" applyNumberFormat="1" applyFont="1" applyFill="1" applyBorder="1" applyAlignment="1">
      <alignment vertical="center"/>
    </xf>
    <xf numFmtId="49" fontId="5" fillId="8" borderId="1" xfId="6" applyNumberFormat="1" applyFont="1" applyFill="1" applyBorder="1" applyAlignment="1">
      <alignment horizontal="center" vertical="center" wrapText="1" shrinkToFit="1"/>
    </xf>
    <xf numFmtId="49" fontId="17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 applyProtection="1">
      <alignment horizontal="center" vertical="center" shrinkToFit="1"/>
      <protection locked="0"/>
    </xf>
    <xf numFmtId="49" fontId="11" fillId="0" borderId="1" xfId="5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4" borderId="1" xfId="1" applyNumberFormat="1" applyFont="1" applyFill="1" applyBorder="1" applyAlignment="1">
      <alignment horizontal="distributed" vertical="center"/>
    </xf>
    <xf numFmtId="49" fontId="16" fillId="4" borderId="1" xfId="1" applyNumberFormat="1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11" fillId="8" borderId="1" xfId="2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shrinkToFit="1"/>
    </xf>
    <xf numFmtId="0" fontId="13" fillId="8" borderId="1" xfId="2" applyFont="1" applyFill="1" applyBorder="1" applyAlignment="1">
      <alignment horizontal="center" vertical="center" wrapText="1"/>
    </xf>
    <xf numFmtId="0" fontId="23" fillId="8" borderId="1" xfId="2" applyFont="1" applyFill="1" applyBorder="1" applyAlignment="1">
      <alignment horizontal="left" vertical="center" wrapText="1"/>
    </xf>
    <xf numFmtId="49" fontId="16" fillId="4" borderId="1" xfId="1" applyNumberFormat="1" applyFont="1" applyFill="1" applyBorder="1" applyAlignment="1">
      <alignment horizontal="center" vertical="center" shrinkToFit="1"/>
    </xf>
    <xf numFmtId="49" fontId="5" fillId="8" borderId="1" xfId="2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distributed" vertical="center"/>
    </xf>
    <xf numFmtId="0" fontId="24" fillId="8" borderId="1" xfId="2" applyFont="1" applyFill="1" applyBorder="1" applyAlignment="1">
      <alignment horizontal="center" vertical="center" wrapText="1"/>
    </xf>
    <xf numFmtId="0" fontId="24" fillId="8" borderId="1" xfId="2" applyFont="1" applyFill="1" applyBorder="1" applyAlignment="1">
      <alignment horizontal="left" vertical="center" wrapText="1"/>
    </xf>
    <xf numFmtId="0" fontId="7" fillId="8" borderId="1" xfId="2" applyFont="1" applyFill="1" applyBorder="1" applyAlignment="1">
      <alignment horizontal="center" vertical="center"/>
    </xf>
    <xf numFmtId="0" fontId="7" fillId="9" borderId="1" xfId="2" applyFont="1" applyFill="1" applyBorder="1" applyAlignment="1">
      <alignment horizontal="center" vertical="center"/>
    </xf>
    <xf numFmtId="0" fontId="7" fillId="8" borderId="1" xfId="2" applyFont="1" applyFill="1" applyBorder="1" applyAlignment="1">
      <alignment horizontal="center" vertical="center" wrapText="1"/>
    </xf>
    <xf numFmtId="177" fontId="7" fillId="8" borderId="1" xfId="6" applyNumberFormat="1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15" fillId="0" borderId="1" xfId="5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distributed" vertical="center"/>
    </xf>
    <xf numFmtId="0" fontId="22" fillId="0" borderId="0" xfId="2" applyFont="1" applyAlignment="1">
      <alignment horizontal="center"/>
    </xf>
    <xf numFmtId="0" fontId="22" fillId="0" borderId="0" xfId="2" applyFont="1" applyAlignment="1">
      <alignment horizontal="left"/>
    </xf>
    <xf numFmtId="0" fontId="22" fillId="0" borderId="0" xfId="2" applyFont="1"/>
    <xf numFmtId="49" fontId="25" fillId="0" borderId="0" xfId="2" applyNumberFormat="1" applyFont="1" applyAlignment="1">
      <alignment horizontal="center" vertical="center" wrapText="1"/>
    </xf>
    <xf numFmtId="49" fontId="9" fillId="8" borderId="1" xfId="6" applyNumberFormat="1" applyFont="1" applyFill="1" applyBorder="1" applyAlignment="1">
      <alignment horizontal="center" vertical="center" wrapText="1" shrinkToFit="1"/>
    </xf>
    <xf numFmtId="176" fontId="9" fillId="0" borderId="0" xfId="2" applyNumberFormat="1" applyFont="1" applyFill="1" applyBorder="1" applyAlignment="1">
      <alignment horizontal="center" vertical="center"/>
    </xf>
    <xf numFmtId="176" fontId="19" fillId="9" borderId="1" xfId="2" applyNumberFormat="1" applyFont="1" applyFill="1" applyBorder="1" applyAlignment="1">
      <alignment vertical="center"/>
    </xf>
    <xf numFmtId="49" fontId="5" fillId="8" borderId="1" xfId="6" applyNumberFormat="1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17" fillId="0" borderId="2" xfId="5" applyNumberFormat="1" applyFont="1" applyBorder="1" applyAlignment="1" applyProtection="1">
      <alignment horizontal="center" vertical="center" shrinkToFit="1"/>
      <protection locked="0"/>
    </xf>
    <xf numFmtId="49" fontId="17" fillId="0" borderId="4" xfId="5" applyNumberFormat="1" applyFont="1" applyBorder="1" applyAlignment="1" applyProtection="1">
      <alignment horizontal="center" vertical="center" shrinkToFit="1"/>
      <protection locked="0"/>
    </xf>
    <xf numFmtId="49" fontId="18" fillId="0" borderId="2" xfId="5" applyNumberFormat="1" applyFont="1" applyBorder="1" applyAlignment="1" applyProtection="1">
      <alignment horizontal="center" vertical="center" shrinkToFit="1"/>
      <protection locked="0"/>
    </xf>
    <xf numFmtId="49" fontId="18" fillId="0" borderId="4" xfId="5" applyNumberFormat="1" applyFont="1" applyBorder="1" applyAlignment="1" applyProtection="1">
      <alignment horizontal="center" vertical="center" shrinkToFit="1"/>
      <protection locked="0"/>
    </xf>
    <xf numFmtId="49" fontId="11" fillId="0" borderId="2" xfId="5" applyNumberFormat="1" applyFont="1" applyBorder="1" applyAlignment="1" applyProtection="1">
      <alignment horizontal="center" vertical="center" wrapText="1"/>
      <protection locked="0"/>
    </xf>
    <xf numFmtId="49" fontId="11" fillId="0" borderId="4" xfId="5" applyNumberFormat="1" applyFont="1" applyBorder="1" applyAlignment="1" applyProtection="1">
      <alignment horizontal="center" vertical="center" wrapText="1"/>
      <protection locked="0"/>
    </xf>
    <xf numFmtId="49" fontId="16" fillId="4" borderId="2" xfId="0" applyNumberFormat="1" applyFont="1" applyFill="1" applyBorder="1" applyAlignment="1">
      <alignment horizontal="center" vertical="center" justifyLastLine="1" shrinkToFit="1"/>
    </xf>
    <xf numFmtId="49" fontId="16" fillId="4" borderId="4" xfId="0" applyNumberFormat="1" applyFont="1" applyFill="1" applyBorder="1" applyAlignment="1">
      <alignment horizontal="center" vertical="center" justifyLastLine="1" shrinkToFit="1"/>
    </xf>
    <xf numFmtId="176" fontId="19" fillId="9" borderId="2" xfId="2" applyNumberFormat="1" applyFont="1" applyFill="1" applyBorder="1" applyAlignment="1">
      <alignment vertical="center"/>
    </xf>
    <xf numFmtId="176" fontId="19" fillId="9" borderId="4" xfId="2" applyNumberFormat="1" applyFont="1" applyFill="1" applyBorder="1" applyAlignment="1">
      <alignment vertical="center"/>
    </xf>
    <xf numFmtId="49" fontId="5" fillId="8" borderId="2" xfId="6" applyNumberFormat="1" applyFont="1" applyFill="1" applyBorder="1" applyAlignment="1">
      <alignment horizontal="center" vertical="center" wrapText="1" shrinkToFit="1"/>
    </xf>
    <xf numFmtId="49" fontId="5" fillId="8" borderId="4" xfId="6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49" fontId="17" fillId="0" borderId="1" xfId="5" applyNumberFormat="1" applyFont="1" applyBorder="1" applyAlignment="1" applyProtection="1">
      <alignment horizontal="center" vertical="center" shrinkToFit="1"/>
      <protection locked="0"/>
    </xf>
    <xf numFmtId="49" fontId="18" fillId="0" borderId="3" xfId="5" applyNumberFormat="1" applyFont="1" applyBorder="1" applyAlignment="1" applyProtection="1">
      <alignment horizontal="center" vertical="center" shrinkToFit="1"/>
      <protection locked="0"/>
    </xf>
    <xf numFmtId="49" fontId="4" fillId="7" borderId="2" xfId="0" applyNumberFormat="1" applyFont="1" applyFill="1" applyBorder="1" applyAlignment="1">
      <alignment horizontal="center" vertical="center"/>
    </xf>
    <xf numFmtId="49" fontId="4" fillId="7" borderId="3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16" fillId="4" borderId="2" xfId="1" applyNumberFormat="1" applyFont="1" applyFill="1" applyBorder="1" applyAlignment="1">
      <alignment horizontal="center" vertical="center"/>
    </xf>
    <xf numFmtId="49" fontId="16" fillId="4" borderId="3" xfId="1" applyNumberFormat="1" applyFont="1" applyFill="1" applyBorder="1" applyAlignment="1">
      <alignment horizontal="center" vertical="center"/>
    </xf>
    <xf numFmtId="49" fontId="16" fillId="4" borderId="4" xfId="1" applyNumberFormat="1" applyFont="1" applyFill="1" applyBorder="1" applyAlignment="1">
      <alignment horizontal="center" vertical="center"/>
    </xf>
    <xf numFmtId="49" fontId="11" fillId="0" borderId="3" xfId="5" applyNumberFormat="1" applyFont="1" applyBorder="1" applyAlignment="1" applyProtection="1">
      <alignment horizontal="center" vertical="center" wrapText="1"/>
      <protection locked="0"/>
    </xf>
    <xf numFmtId="49" fontId="4" fillId="0" borderId="2" xfId="5" applyNumberFormat="1" applyFont="1" applyBorder="1" applyAlignment="1" applyProtection="1">
      <alignment horizontal="center" vertical="center" shrinkToFit="1"/>
      <protection locked="0"/>
    </xf>
    <xf numFmtId="49" fontId="4" fillId="0" borderId="3" xfId="5" applyNumberFormat="1" applyFont="1" applyBorder="1" applyAlignment="1" applyProtection="1">
      <alignment horizontal="center" vertical="center" shrinkToFit="1"/>
      <protection locked="0"/>
    </xf>
    <xf numFmtId="49" fontId="4" fillId="0" borderId="4" xfId="5" applyNumberFormat="1" applyFont="1" applyBorder="1" applyAlignment="1" applyProtection="1">
      <alignment horizontal="center" vertical="center" shrinkToFit="1"/>
      <protection locked="0"/>
    </xf>
    <xf numFmtId="49" fontId="9" fillId="8" borderId="2" xfId="6" applyNumberFormat="1" applyFont="1" applyFill="1" applyBorder="1" applyAlignment="1">
      <alignment horizontal="center" vertical="center" wrapText="1" shrinkToFit="1"/>
    </xf>
    <xf numFmtId="49" fontId="20" fillId="8" borderId="3" xfId="6" applyNumberFormat="1" applyFont="1" applyFill="1" applyBorder="1" applyAlignment="1">
      <alignment horizontal="center" vertical="center" wrapText="1" shrinkToFit="1"/>
    </xf>
    <xf numFmtId="49" fontId="20" fillId="8" borderId="4" xfId="6" applyNumberFormat="1" applyFont="1" applyFill="1" applyBorder="1" applyAlignment="1">
      <alignment horizontal="center" vertical="center" wrapText="1" shrinkToFit="1"/>
    </xf>
    <xf numFmtId="49" fontId="9" fillId="8" borderId="1" xfId="6" applyNumberFormat="1" applyFont="1" applyFill="1" applyBorder="1" applyAlignment="1">
      <alignment horizontal="center" vertical="center" wrapText="1" shrinkToFit="1"/>
    </xf>
    <xf numFmtId="49" fontId="20" fillId="8" borderId="1" xfId="6" applyNumberFormat="1" applyFont="1" applyFill="1" applyBorder="1" applyAlignment="1">
      <alignment horizontal="center" vertical="center" wrapText="1" shrinkToFit="1"/>
    </xf>
    <xf numFmtId="49" fontId="17" fillId="0" borderId="1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 applyProtection="1">
      <alignment horizontal="center" vertical="center" shrinkToFit="1"/>
      <protection locked="0"/>
    </xf>
    <xf numFmtId="49" fontId="19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176" fontId="19" fillId="9" borderId="3" xfId="2" applyNumberFormat="1" applyFont="1" applyFill="1" applyBorder="1" applyAlignment="1">
      <alignment vertical="center"/>
    </xf>
    <xf numFmtId="49" fontId="5" fillId="8" borderId="3" xfId="6" applyNumberFormat="1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49" fontId="4" fillId="0" borderId="2" xfId="5" applyNumberFormat="1" applyFont="1" applyBorder="1" applyAlignment="1" applyProtection="1">
      <alignment horizontal="center" vertical="center" wrapText="1"/>
      <protection locked="0"/>
    </xf>
    <xf numFmtId="49" fontId="4" fillId="0" borderId="4" xfId="5" applyNumberFormat="1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 shrinkToFit="1"/>
    </xf>
    <xf numFmtId="0" fontId="22" fillId="0" borderId="4" xfId="0" applyFont="1" applyBorder="1">
      <alignment vertical="center"/>
    </xf>
    <xf numFmtId="49" fontId="19" fillId="0" borderId="2" xfId="5" applyNumberFormat="1" applyFont="1" applyBorder="1" applyAlignment="1" applyProtection="1">
      <alignment horizontal="center" vertical="center" wrapText="1"/>
      <protection locked="0"/>
    </xf>
    <xf numFmtId="49" fontId="19" fillId="0" borderId="4" xfId="5" applyNumberFormat="1" applyFont="1" applyBorder="1" applyAlignment="1" applyProtection="1">
      <alignment horizontal="center" vertical="center" wrapText="1"/>
      <protection locked="0"/>
    </xf>
    <xf numFmtId="49" fontId="19" fillId="0" borderId="3" xfId="0" applyNumberFormat="1" applyFont="1" applyBorder="1" applyAlignment="1" applyProtection="1">
      <alignment horizontal="center" vertical="center" shrinkToFit="1"/>
      <protection locked="0"/>
    </xf>
    <xf numFmtId="49" fontId="18" fillId="0" borderId="1" xfId="5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16" fillId="4" borderId="1" xfId="1" applyNumberFormat="1" applyFont="1" applyFill="1" applyBorder="1" applyAlignment="1">
      <alignment horizontal="center" vertical="center"/>
    </xf>
    <xf numFmtId="49" fontId="9" fillId="8" borderId="3" xfId="6" applyNumberFormat="1" applyFont="1" applyFill="1" applyBorder="1" applyAlignment="1">
      <alignment horizontal="center" vertical="center" wrapText="1" shrinkToFit="1"/>
    </xf>
    <xf numFmtId="49" fontId="9" fillId="8" borderId="4" xfId="6" applyNumberFormat="1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left" vertical="center"/>
    </xf>
  </cellXfs>
  <cellStyles count="17">
    <cellStyle name="一般" xfId="0" builtinId="0"/>
    <cellStyle name="一般 2" xfId="2"/>
    <cellStyle name="一般 2 2" xfId="7"/>
    <cellStyle name="一般 3" xfId="8"/>
    <cellStyle name="一般 3 2" xfId="9"/>
    <cellStyle name="一般 4" xfId="10"/>
    <cellStyle name="一般 5" xfId="11"/>
    <cellStyle name="一般_0_103年度村里校運動會核定學校(已收文者)" xfId="4"/>
    <cellStyle name="一般_93學年教育員額編制表-估算" xfId="5"/>
    <cellStyle name="一般_99教育優先區-登記簿" xfId="3"/>
    <cellStyle name="千分位" xfId="1" builtinId="3"/>
    <cellStyle name="千分位 2" xfId="12"/>
    <cellStyle name="千分位 3" xfId="6"/>
    <cellStyle name="千分位[0] 2" xfId="13"/>
    <cellStyle name="千分位[0] 2 2" xfId="14"/>
    <cellStyle name="好_級數表" xfId="15"/>
    <cellStyle name="壞_級數表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_102&#24180;&#21729;&#24037;&#27402;&#30410;&#31777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_&#32102;&#23416;&#26657;/102&#24180;&#21729;&#24037;&#27402;&#30410;&#3177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02&#24180;&#21729;&#24037;&#27402;&#30410;&#31777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P4">
            <v>36690</v>
          </cell>
        </row>
        <row r="5">
          <cell r="O5">
            <v>26480</v>
          </cell>
          <cell r="P5">
            <v>32650</v>
          </cell>
        </row>
        <row r="6">
          <cell r="O6">
            <v>17160</v>
          </cell>
          <cell r="P6">
            <v>29960</v>
          </cell>
        </row>
        <row r="7">
          <cell r="O7">
            <v>11750</v>
          </cell>
          <cell r="P7">
            <v>25770</v>
          </cell>
        </row>
        <row r="8">
          <cell r="O8">
            <v>8700</v>
          </cell>
          <cell r="P8">
            <v>24700</v>
          </cell>
        </row>
        <row r="9">
          <cell r="O9">
            <v>6740</v>
          </cell>
          <cell r="P9">
            <v>21710</v>
          </cell>
        </row>
        <row r="10">
          <cell r="O10">
            <v>5140</v>
          </cell>
          <cell r="P10">
            <v>20790</v>
          </cell>
        </row>
        <row r="11">
          <cell r="O11">
            <v>4220</v>
          </cell>
          <cell r="P11">
            <v>18910</v>
          </cell>
        </row>
        <row r="12">
          <cell r="O12">
            <v>3740</v>
          </cell>
          <cell r="P12">
            <v>18060</v>
          </cell>
        </row>
        <row r="13">
          <cell r="P13">
            <v>17830</v>
          </cell>
        </row>
        <row r="14">
          <cell r="P14">
            <v>17770</v>
          </cell>
        </row>
        <row r="15">
          <cell r="P15">
            <v>17710</v>
          </cell>
        </row>
        <row r="16">
          <cell r="P16">
            <v>15390</v>
          </cell>
        </row>
        <row r="17">
          <cell r="P17">
            <v>15100</v>
          </cell>
        </row>
      </sheetData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>
        <row r="2">
          <cell r="R2">
            <v>0</v>
          </cell>
        </row>
        <row r="3">
          <cell r="R3">
            <v>3090</v>
          </cell>
          <cell r="AF3" t="str">
            <v>身障 1/4</v>
          </cell>
          <cell r="AK3" t="str">
            <v>校　長</v>
          </cell>
        </row>
        <row r="4">
          <cell r="R4" t="str">
            <v>2  %</v>
          </cell>
          <cell r="AF4" t="str">
            <v>身障 1/2</v>
          </cell>
          <cell r="AK4" t="str">
            <v>主　任</v>
          </cell>
          <cell r="AM4">
            <v>0</v>
          </cell>
          <cell r="AN4">
            <v>0</v>
          </cell>
        </row>
        <row r="5">
          <cell r="R5" t="str">
            <v>4  %</v>
          </cell>
          <cell r="AF5" t="str">
            <v>身障全額</v>
          </cell>
          <cell r="AK5" t="str">
            <v>組　長</v>
          </cell>
          <cell r="AM5">
            <v>3000</v>
          </cell>
          <cell r="AN5">
            <v>1800</v>
          </cell>
        </row>
        <row r="6">
          <cell r="R6" t="str">
            <v>6  %</v>
          </cell>
          <cell r="AF6" t="str">
            <v>滿 30 年</v>
          </cell>
          <cell r="AK6" t="str">
            <v>園　長</v>
          </cell>
        </row>
        <row r="7">
          <cell r="R7" t="str">
            <v>8  %</v>
          </cell>
          <cell r="AK7" t="str">
            <v>班級導師</v>
          </cell>
        </row>
        <row r="8">
          <cell r="R8" t="str">
            <v>10  %</v>
          </cell>
          <cell r="AK8" t="str">
            <v>科任老師</v>
          </cell>
        </row>
      </sheetData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A3" t="str">
            <v>簡任第12職等</v>
          </cell>
        </row>
      </sheetData>
      <sheetData sheetId="33">
        <row r="1">
          <cell r="A1" t="str">
            <v>博　士</v>
          </cell>
        </row>
        <row r="2">
          <cell r="A2" t="str">
            <v>碩　士</v>
          </cell>
        </row>
        <row r="3">
          <cell r="A3" t="str">
            <v>40學分</v>
          </cell>
        </row>
        <row r="4">
          <cell r="A4" t="str">
            <v>大　學</v>
          </cell>
        </row>
      </sheetData>
      <sheetData sheetId="34">
        <row r="3">
          <cell r="A3" t="str">
            <v>警監 2 階</v>
          </cell>
        </row>
        <row r="4">
          <cell r="A4" t="str">
            <v>警監 3 階</v>
          </cell>
        </row>
        <row r="5">
          <cell r="A5" t="str">
            <v>警監 4 階</v>
          </cell>
        </row>
        <row r="6">
          <cell r="A6" t="str">
            <v>警正 1 階</v>
          </cell>
        </row>
        <row r="7">
          <cell r="A7" t="str">
            <v>警正 2 階</v>
          </cell>
        </row>
        <row r="8">
          <cell r="A8" t="str">
            <v>警正 3 階</v>
          </cell>
        </row>
        <row r="9">
          <cell r="A9" t="str">
            <v>警正 4 階</v>
          </cell>
        </row>
        <row r="10">
          <cell r="A10" t="str">
            <v>警佐 1 階</v>
          </cell>
        </row>
        <row r="11">
          <cell r="A11" t="str">
            <v>警佐 2 階</v>
          </cell>
        </row>
        <row r="12">
          <cell r="A12" t="str">
            <v>警佐 3 階</v>
          </cell>
        </row>
        <row r="13">
          <cell r="A13" t="str">
            <v>警佐 4 階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A1:Y295"/>
  <sheetViews>
    <sheetView tabSelected="1" view="pageBreakPreview" zoomScale="80" zoomScaleNormal="90" zoomScaleSheetLayoutView="80" workbookViewId="0">
      <pane xSplit="7" ySplit="5" topLeftCell="H194" activePane="bottomRight" state="frozen"/>
      <selection pane="topRight" activeCell="M1" sqref="M1"/>
      <selection pane="bottomLeft" activeCell="A8" sqref="A8"/>
      <selection pane="bottomRight" activeCell="H3" sqref="H3"/>
    </sheetView>
  </sheetViews>
  <sheetFormatPr defaultRowHeight="19.5"/>
  <cols>
    <col min="1" max="1" width="3.75" style="68" customWidth="1"/>
    <col min="2" max="2" width="4.5" style="68" customWidth="1"/>
    <col min="3" max="3" width="9.625" style="69" customWidth="1"/>
    <col min="4" max="4" width="9.75" style="69" hidden="1" customWidth="1"/>
    <col min="5" max="5" width="6.625" style="69" hidden="1" customWidth="1"/>
    <col min="6" max="6" width="9.75" style="70" hidden="1" customWidth="1"/>
    <col min="7" max="7" width="2.625" style="71" customWidth="1"/>
    <col min="8" max="8" width="20" style="72" customWidth="1"/>
    <col min="9" max="9" width="10.25" style="72" customWidth="1"/>
    <col min="10" max="13" width="5" style="73" customWidth="1"/>
    <col min="14" max="14" width="5.875" style="73" customWidth="1"/>
    <col min="15" max="15" width="5.625" style="73" customWidth="1"/>
    <col min="16" max="16" width="6" style="73" customWidth="1"/>
    <col min="17" max="17" width="9.875" style="73" customWidth="1"/>
    <col min="18" max="18" width="11.75" style="71" customWidth="1"/>
    <col min="19" max="19" width="8.125" style="74" customWidth="1"/>
    <col min="20" max="20" width="4.875" style="9" customWidth="1"/>
    <col min="21" max="16384" width="9" style="9"/>
  </cols>
  <sheetData>
    <row r="1" spans="1:25" ht="26.25" customHeight="1">
      <c r="A1" s="141" t="s">
        <v>506</v>
      </c>
      <c r="B1" s="2"/>
      <c r="C1" s="3"/>
      <c r="D1" s="3"/>
      <c r="E1" s="4"/>
      <c r="F1" s="1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6" t="s">
        <v>0</v>
      </c>
      <c r="S1" s="76"/>
      <c r="T1" s="7"/>
      <c r="U1" s="5"/>
      <c r="V1" s="5"/>
      <c r="W1" s="5"/>
      <c r="X1" s="5"/>
      <c r="Y1" s="8"/>
    </row>
    <row r="2" spans="1:25" s="19" customFormat="1" ht="48" customHeight="1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6" t="s">
        <v>9</v>
      </c>
      <c r="J2" s="16" t="s">
        <v>10</v>
      </c>
      <c r="K2" s="16" t="s">
        <v>11</v>
      </c>
      <c r="L2" s="17" t="s">
        <v>12</v>
      </c>
      <c r="M2" s="17" t="s">
        <v>13</v>
      </c>
      <c r="N2" s="16" t="s">
        <v>14</v>
      </c>
      <c r="O2" s="16" t="s">
        <v>15</v>
      </c>
      <c r="P2" s="16" t="s">
        <v>16</v>
      </c>
      <c r="Q2" s="18" t="s">
        <v>17</v>
      </c>
      <c r="R2" s="18" t="s">
        <v>18</v>
      </c>
      <c r="S2" s="18" t="s">
        <v>19</v>
      </c>
    </row>
    <row r="3" spans="1:25" s="27" customFormat="1" ht="24.95" customHeight="1">
      <c r="A3" s="20"/>
      <c r="B3" s="21">
        <f>COUNTIF($R6:$R83,"&gt;0")</f>
        <v>23</v>
      </c>
      <c r="C3" s="22" t="str">
        <f>"國中  "&amp;COUNTA(C6:C83)</f>
        <v>國中  23</v>
      </c>
      <c r="D3" s="23"/>
      <c r="E3" s="23"/>
      <c r="F3" s="23"/>
      <c r="G3" s="21">
        <f>COUNTIF($R6:$R83,"0")</f>
        <v>0</v>
      </c>
      <c r="H3" s="24">
        <f>COUNTA(H6:H83)</f>
        <v>78</v>
      </c>
      <c r="I3" s="21">
        <f>COUNTA(I6:I83)</f>
        <v>78</v>
      </c>
      <c r="J3" s="25">
        <f>SUM(J6:J83)</f>
        <v>919</v>
      </c>
      <c r="K3" s="25">
        <f t="shared" ref="K3:R3" si="0">SUM(K6:K83)</f>
        <v>114</v>
      </c>
      <c r="L3" s="25">
        <f t="shared" si="0"/>
        <v>15</v>
      </c>
      <c r="M3" s="25">
        <f t="shared" si="0"/>
        <v>413</v>
      </c>
      <c r="N3" s="25">
        <f t="shared" si="0"/>
        <v>1461</v>
      </c>
      <c r="O3" s="25">
        <f t="shared" si="0"/>
        <v>5460</v>
      </c>
      <c r="P3" s="25">
        <f t="shared" si="0"/>
        <v>635</v>
      </c>
      <c r="Q3" s="25">
        <f t="shared" si="0"/>
        <v>886410</v>
      </c>
      <c r="R3" s="25">
        <f t="shared" si="0"/>
        <v>886410</v>
      </c>
      <c r="S3" s="26"/>
    </row>
    <row r="4" spans="1:25" s="27" customFormat="1" ht="24.95" customHeight="1">
      <c r="A4" s="20"/>
      <c r="B4" s="21">
        <f>COUNTIF($R84:$R295,"&gt;0")</f>
        <v>95</v>
      </c>
      <c r="C4" s="22" t="str">
        <f>"國小 "&amp;COUNTA(C84:C295)</f>
        <v>國小 102</v>
      </c>
      <c r="D4" s="23"/>
      <c r="E4" s="23"/>
      <c r="F4" s="23"/>
      <c r="G4" s="21">
        <f>COUNTIF($R84:$R295,"0")</f>
        <v>7</v>
      </c>
      <c r="H4" s="24">
        <f>COUNTA(H84:H295)</f>
        <v>212</v>
      </c>
      <c r="I4" s="21">
        <f>COUNTA(I84:I295)</f>
        <v>207</v>
      </c>
      <c r="J4" s="25">
        <f t="shared" ref="J4:R4" si="1">SUM(J84:J295)</f>
        <v>1293</v>
      </c>
      <c r="K4" s="25">
        <f t="shared" si="1"/>
        <v>61</v>
      </c>
      <c r="L4" s="25">
        <f t="shared" si="1"/>
        <v>31</v>
      </c>
      <c r="M4" s="25">
        <f t="shared" si="1"/>
        <v>501</v>
      </c>
      <c r="N4" s="25">
        <f t="shared" si="1"/>
        <v>1886</v>
      </c>
      <c r="O4" s="25">
        <f t="shared" si="1"/>
        <v>14490</v>
      </c>
      <c r="P4" s="25">
        <f t="shared" si="1"/>
        <v>1603</v>
      </c>
      <c r="Q4" s="25">
        <f t="shared" si="1"/>
        <v>1030750</v>
      </c>
      <c r="R4" s="25">
        <f t="shared" si="1"/>
        <v>1030750</v>
      </c>
      <c r="S4" s="26"/>
    </row>
    <row r="5" spans="1:25" s="29" customFormat="1" ht="24.95" customHeight="1">
      <c r="A5" s="20"/>
      <c r="B5" s="21">
        <f>COUNTIF($R6:$R295,"&gt;0")</f>
        <v>118</v>
      </c>
      <c r="C5" s="21" t="str">
        <f>"總計 "&amp;COUNTA(C6:C295)</f>
        <v>總計 125</v>
      </c>
      <c r="D5" s="23"/>
      <c r="E5" s="23"/>
      <c r="F5" s="23"/>
      <c r="G5" s="21">
        <f>COUNTIF($R6:$R295,"0")</f>
        <v>7</v>
      </c>
      <c r="H5" s="24">
        <f>COUNTA(H6:H295)</f>
        <v>290</v>
      </c>
      <c r="I5" s="21">
        <f>COUNTA(I6:I295)</f>
        <v>285</v>
      </c>
      <c r="J5" s="25">
        <f t="shared" ref="J5:R5" si="2">SUM(J6:J295)</f>
        <v>2212</v>
      </c>
      <c r="K5" s="25">
        <f t="shared" si="2"/>
        <v>175</v>
      </c>
      <c r="L5" s="25">
        <f t="shared" si="2"/>
        <v>46</v>
      </c>
      <c r="M5" s="25">
        <f t="shared" si="2"/>
        <v>914</v>
      </c>
      <c r="N5" s="25">
        <f t="shared" si="2"/>
        <v>3347</v>
      </c>
      <c r="O5" s="25">
        <f t="shared" si="2"/>
        <v>19950</v>
      </c>
      <c r="P5" s="25">
        <f t="shared" si="2"/>
        <v>2238</v>
      </c>
      <c r="Q5" s="25">
        <f t="shared" si="2"/>
        <v>1917160</v>
      </c>
      <c r="R5" s="28">
        <f t="shared" si="2"/>
        <v>1917160</v>
      </c>
      <c r="S5" s="26"/>
    </row>
    <row r="6" spans="1:25" s="29" customFormat="1" ht="30" customHeight="1">
      <c r="A6" s="95">
        <v>1</v>
      </c>
      <c r="B6" s="96">
        <v>310</v>
      </c>
      <c r="C6" s="97" t="s">
        <v>20</v>
      </c>
      <c r="D6" s="85" t="s">
        <v>21</v>
      </c>
      <c r="E6" s="99" t="s">
        <v>22</v>
      </c>
      <c r="F6" s="102" t="s">
        <v>23</v>
      </c>
      <c r="G6" s="30">
        <v>2</v>
      </c>
      <c r="H6" s="31" t="s">
        <v>24</v>
      </c>
      <c r="I6" s="32" t="s">
        <v>25</v>
      </c>
      <c r="J6" s="33">
        <v>25</v>
      </c>
      <c r="K6" s="33">
        <v>5</v>
      </c>
      <c r="L6" s="33"/>
      <c r="M6" s="33">
        <v>2</v>
      </c>
      <c r="N6" s="34">
        <f t="shared" ref="N6:N41" si="3">SUM(J6:M6)</f>
        <v>32</v>
      </c>
      <c r="O6" s="33">
        <v>70</v>
      </c>
      <c r="P6" s="35">
        <v>10</v>
      </c>
      <c r="Q6" s="36">
        <f t="shared" ref="Q6:Q41" si="4">N6*P6*O6</f>
        <v>22400</v>
      </c>
      <c r="R6" s="77">
        <f>SUM(Q6:Q8)</f>
        <v>44800</v>
      </c>
      <c r="S6" s="78"/>
    </row>
    <row r="7" spans="1:25" s="29" customFormat="1" ht="30" customHeight="1">
      <c r="A7" s="95"/>
      <c r="B7" s="96"/>
      <c r="C7" s="97"/>
      <c r="D7" s="98"/>
      <c r="E7" s="100"/>
      <c r="F7" s="103"/>
      <c r="G7" s="30">
        <v>2</v>
      </c>
      <c r="H7" s="31" t="s">
        <v>26</v>
      </c>
      <c r="I7" s="32" t="s">
        <v>27</v>
      </c>
      <c r="J7" s="33">
        <v>5</v>
      </c>
      <c r="K7" s="33">
        <v>3</v>
      </c>
      <c r="L7" s="33"/>
      <c r="M7" s="33"/>
      <c r="N7" s="34">
        <f t="shared" si="3"/>
        <v>8</v>
      </c>
      <c r="O7" s="33">
        <v>70</v>
      </c>
      <c r="P7" s="35">
        <v>10</v>
      </c>
      <c r="Q7" s="36">
        <f t="shared" si="4"/>
        <v>5600</v>
      </c>
      <c r="R7" s="77"/>
      <c r="S7" s="78"/>
    </row>
    <row r="8" spans="1:25" s="29" customFormat="1" ht="30" customHeight="1">
      <c r="A8" s="95"/>
      <c r="B8" s="96"/>
      <c r="C8" s="97"/>
      <c r="D8" s="86"/>
      <c r="E8" s="101"/>
      <c r="F8" s="104"/>
      <c r="G8" s="30">
        <v>3</v>
      </c>
      <c r="H8" s="31" t="s">
        <v>28</v>
      </c>
      <c r="I8" s="32" t="s">
        <v>29</v>
      </c>
      <c r="J8" s="33">
        <v>20</v>
      </c>
      <c r="K8" s="33"/>
      <c r="L8" s="33"/>
      <c r="M8" s="33"/>
      <c r="N8" s="34">
        <f t="shared" si="3"/>
        <v>20</v>
      </c>
      <c r="O8" s="33">
        <v>70</v>
      </c>
      <c r="P8" s="35">
        <v>12</v>
      </c>
      <c r="Q8" s="36">
        <f t="shared" si="4"/>
        <v>16800</v>
      </c>
      <c r="R8" s="77"/>
      <c r="S8" s="78"/>
    </row>
    <row r="9" spans="1:25" ht="30" customHeight="1">
      <c r="A9" s="79">
        <v>2</v>
      </c>
      <c r="B9" s="81">
        <v>311</v>
      </c>
      <c r="C9" s="83" t="s">
        <v>30</v>
      </c>
      <c r="D9" s="85" t="s">
        <v>31</v>
      </c>
      <c r="E9" s="87" t="s">
        <v>32</v>
      </c>
      <c r="F9" s="89" t="s">
        <v>33</v>
      </c>
      <c r="G9" s="30">
        <v>1</v>
      </c>
      <c r="H9" s="31" t="s">
        <v>34</v>
      </c>
      <c r="I9" s="32" t="s">
        <v>35</v>
      </c>
      <c r="J9" s="33">
        <v>0</v>
      </c>
      <c r="K9" s="33">
        <v>15</v>
      </c>
      <c r="L9" s="33">
        <v>0</v>
      </c>
      <c r="M9" s="33">
        <v>14</v>
      </c>
      <c r="N9" s="34">
        <f t="shared" si="3"/>
        <v>29</v>
      </c>
      <c r="O9" s="33">
        <v>70</v>
      </c>
      <c r="P9" s="35">
        <v>5</v>
      </c>
      <c r="Q9" s="36">
        <f t="shared" si="4"/>
        <v>10150</v>
      </c>
      <c r="R9" s="91">
        <f>SUM(Q9:Q10)</f>
        <v>41230</v>
      </c>
      <c r="S9" s="93"/>
    </row>
    <row r="10" spans="1:25" ht="30" customHeight="1">
      <c r="A10" s="80"/>
      <c r="B10" s="82"/>
      <c r="C10" s="84"/>
      <c r="D10" s="86"/>
      <c r="E10" s="88"/>
      <c r="F10" s="90"/>
      <c r="G10" s="30">
        <v>3</v>
      </c>
      <c r="H10" s="31" t="s">
        <v>28</v>
      </c>
      <c r="I10" s="32" t="s">
        <v>29</v>
      </c>
      <c r="J10" s="33">
        <v>37</v>
      </c>
      <c r="K10" s="33"/>
      <c r="L10" s="33"/>
      <c r="M10" s="33"/>
      <c r="N10" s="34">
        <f t="shared" si="3"/>
        <v>37</v>
      </c>
      <c r="O10" s="33">
        <v>70</v>
      </c>
      <c r="P10" s="35">
        <v>12</v>
      </c>
      <c r="Q10" s="36">
        <f t="shared" si="4"/>
        <v>31080</v>
      </c>
      <c r="R10" s="92"/>
      <c r="S10" s="94"/>
    </row>
    <row r="11" spans="1:25" ht="30" customHeight="1">
      <c r="A11" s="95">
        <v>3</v>
      </c>
      <c r="B11" s="96">
        <v>312</v>
      </c>
      <c r="C11" s="97" t="s">
        <v>36</v>
      </c>
      <c r="D11" s="85" t="s">
        <v>37</v>
      </c>
      <c r="E11" s="106" t="s">
        <v>38</v>
      </c>
      <c r="F11" s="102" t="s">
        <v>39</v>
      </c>
      <c r="G11" s="30">
        <v>1</v>
      </c>
      <c r="H11" s="31" t="s">
        <v>34</v>
      </c>
      <c r="I11" s="32" t="s">
        <v>35</v>
      </c>
      <c r="J11" s="33">
        <v>16</v>
      </c>
      <c r="K11" s="33">
        <v>6</v>
      </c>
      <c r="L11" s="33">
        <v>7</v>
      </c>
      <c r="M11" s="33">
        <v>12</v>
      </c>
      <c r="N11" s="34">
        <f t="shared" si="3"/>
        <v>41</v>
      </c>
      <c r="O11" s="33">
        <v>70</v>
      </c>
      <c r="P11" s="33">
        <v>5</v>
      </c>
      <c r="Q11" s="36">
        <f t="shared" si="4"/>
        <v>14350</v>
      </c>
      <c r="R11" s="77">
        <f>SUM(Q11:Q13)</f>
        <v>46550</v>
      </c>
      <c r="S11" s="78"/>
    </row>
    <row r="12" spans="1:25" ht="30" customHeight="1">
      <c r="A12" s="95"/>
      <c r="B12" s="96"/>
      <c r="C12" s="97"/>
      <c r="D12" s="98"/>
      <c r="E12" s="107"/>
      <c r="F12" s="103"/>
      <c r="G12" s="30">
        <v>3</v>
      </c>
      <c r="H12" s="31" t="s">
        <v>28</v>
      </c>
      <c r="I12" s="32" t="s">
        <v>29</v>
      </c>
      <c r="J12" s="33">
        <v>16</v>
      </c>
      <c r="K12" s="33"/>
      <c r="L12" s="33"/>
      <c r="M12" s="33"/>
      <c r="N12" s="34">
        <f t="shared" si="3"/>
        <v>16</v>
      </c>
      <c r="O12" s="33">
        <v>70</v>
      </c>
      <c r="P12" s="35">
        <v>7</v>
      </c>
      <c r="Q12" s="36">
        <f t="shared" si="4"/>
        <v>7840</v>
      </c>
      <c r="R12" s="77"/>
      <c r="S12" s="78"/>
    </row>
    <row r="13" spans="1:25" ht="30" customHeight="1">
      <c r="A13" s="95"/>
      <c r="B13" s="96"/>
      <c r="C13" s="97"/>
      <c r="D13" s="86"/>
      <c r="E13" s="108"/>
      <c r="F13" s="104"/>
      <c r="G13" s="30">
        <v>3</v>
      </c>
      <c r="H13" s="31" t="s">
        <v>28</v>
      </c>
      <c r="I13" s="32" t="s">
        <v>29</v>
      </c>
      <c r="J13" s="33">
        <v>29</v>
      </c>
      <c r="K13" s="33"/>
      <c r="L13" s="33"/>
      <c r="M13" s="33"/>
      <c r="N13" s="34">
        <f t="shared" si="3"/>
        <v>29</v>
      </c>
      <c r="O13" s="33">
        <v>70</v>
      </c>
      <c r="P13" s="35">
        <v>12</v>
      </c>
      <c r="Q13" s="36">
        <f t="shared" si="4"/>
        <v>24360</v>
      </c>
      <c r="R13" s="77"/>
      <c r="S13" s="78"/>
    </row>
    <row r="14" spans="1:25" ht="30" customHeight="1">
      <c r="A14" s="95">
        <v>4</v>
      </c>
      <c r="B14" s="96">
        <v>313</v>
      </c>
      <c r="C14" s="97" t="s">
        <v>40</v>
      </c>
      <c r="D14" s="85" t="s">
        <v>41</v>
      </c>
      <c r="E14" s="87" t="s">
        <v>42</v>
      </c>
      <c r="F14" s="102" t="s">
        <v>43</v>
      </c>
      <c r="G14" s="30">
        <v>1</v>
      </c>
      <c r="H14" s="31" t="s">
        <v>34</v>
      </c>
      <c r="I14" s="32" t="s">
        <v>35</v>
      </c>
      <c r="J14" s="33">
        <v>2</v>
      </c>
      <c r="K14" s="33">
        <v>5</v>
      </c>
      <c r="L14" s="33"/>
      <c r="M14" s="33">
        <v>1</v>
      </c>
      <c r="N14" s="34">
        <f t="shared" si="3"/>
        <v>8</v>
      </c>
      <c r="O14" s="33">
        <v>70</v>
      </c>
      <c r="P14" s="33">
        <v>5</v>
      </c>
      <c r="Q14" s="36">
        <f t="shared" si="4"/>
        <v>2800</v>
      </c>
      <c r="R14" s="77">
        <f>SUM(Q14:Q16)</f>
        <v>46620</v>
      </c>
      <c r="S14" s="78"/>
    </row>
    <row r="15" spans="1:25" ht="30" customHeight="1">
      <c r="A15" s="95"/>
      <c r="B15" s="96"/>
      <c r="C15" s="97"/>
      <c r="D15" s="98"/>
      <c r="E15" s="105"/>
      <c r="F15" s="103"/>
      <c r="G15" s="30">
        <v>3</v>
      </c>
      <c r="H15" s="31" t="s">
        <v>28</v>
      </c>
      <c r="I15" s="32" t="s">
        <v>29</v>
      </c>
      <c r="J15" s="33">
        <v>2</v>
      </c>
      <c r="K15" s="33"/>
      <c r="L15" s="33"/>
      <c r="M15" s="33"/>
      <c r="N15" s="34">
        <f t="shared" si="3"/>
        <v>2</v>
      </c>
      <c r="O15" s="33">
        <v>70</v>
      </c>
      <c r="P15" s="33">
        <v>7</v>
      </c>
      <c r="Q15" s="36">
        <f t="shared" si="4"/>
        <v>980</v>
      </c>
      <c r="R15" s="77"/>
      <c r="S15" s="78"/>
    </row>
    <row r="16" spans="1:25" ht="30" customHeight="1">
      <c r="A16" s="95"/>
      <c r="B16" s="96"/>
      <c r="C16" s="97"/>
      <c r="D16" s="86"/>
      <c r="E16" s="88"/>
      <c r="F16" s="104"/>
      <c r="G16" s="30">
        <v>3</v>
      </c>
      <c r="H16" s="31" t="s">
        <v>28</v>
      </c>
      <c r="I16" s="32" t="s">
        <v>29</v>
      </c>
      <c r="J16" s="33">
        <v>51</v>
      </c>
      <c r="K16" s="33"/>
      <c r="L16" s="33"/>
      <c r="M16" s="33"/>
      <c r="N16" s="34">
        <f t="shared" si="3"/>
        <v>51</v>
      </c>
      <c r="O16" s="33">
        <v>70</v>
      </c>
      <c r="P16" s="35">
        <v>12</v>
      </c>
      <c r="Q16" s="36">
        <f t="shared" si="4"/>
        <v>42840</v>
      </c>
      <c r="R16" s="77"/>
      <c r="S16" s="78"/>
    </row>
    <row r="17" spans="1:19" ht="30" customHeight="1">
      <c r="A17" s="95">
        <v>5</v>
      </c>
      <c r="B17" s="96">
        <v>315</v>
      </c>
      <c r="C17" s="97" t="s">
        <v>44</v>
      </c>
      <c r="D17" s="85" t="s">
        <v>45</v>
      </c>
      <c r="E17" s="85" t="s">
        <v>46</v>
      </c>
      <c r="F17" s="102" t="s">
        <v>47</v>
      </c>
      <c r="G17" s="30">
        <v>2</v>
      </c>
      <c r="H17" s="31" t="s">
        <v>24</v>
      </c>
      <c r="I17" s="32" t="s">
        <v>48</v>
      </c>
      <c r="J17" s="35">
        <v>2</v>
      </c>
      <c r="K17" s="33"/>
      <c r="L17" s="33"/>
      <c r="M17" s="33">
        <v>11</v>
      </c>
      <c r="N17" s="34">
        <f t="shared" si="3"/>
        <v>13</v>
      </c>
      <c r="O17" s="33">
        <v>70</v>
      </c>
      <c r="P17" s="35">
        <v>6</v>
      </c>
      <c r="Q17" s="36">
        <f t="shared" si="4"/>
        <v>5460</v>
      </c>
      <c r="R17" s="77">
        <f>SUM(Q17:Q23)</f>
        <v>46690</v>
      </c>
      <c r="S17" s="78"/>
    </row>
    <row r="18" spans="1:19" ht="30" customHeight="1">
      <c r="A18" s="95"/>
      <c r="B18" s="96"/>
      <c r="C18" s="97"/>
      <c r="D18" s="98"/>
      <c r="E18" s="98"/>
      <c r="F18" s="103"/>
      <c r="G18" s="30">
        <v>2</v>
      </c>
      <c r="H18" s="31" t="s">
        <v>49</v>
      </c>
      <c r="I18" s="32" t="s">
        <v>50</v>
      </c>
      <c r="J18" s="35">
        <v>1</v>
      </c>
      <c r="K18" s="33"/>
      <c r="L18" s="33"/>
      <c r="M18" s="33">
        <v>14</v>
      </c>
      <c r="N18" s="34">
        <f t="shared" si="3"/>
        <v>15</v>
      </c>
      <c r="O18" s="33">
        <v>70</v>
      </c>
      <c r="P18" s="35">
        <v>3</v>
      </c>
      <c r="Q18" s="36">
        <f t="shared" si="4"/>
        <v>3150</v>
      </c>
      <c r="R18" s="77"/>
      <c r="S18" s="78"/>
    </row>
    <row r="19" spans="1:19" ht="30" customHeight="1">
      <c r="A19" s="95"/>
      <c r="B19" s="96"/>
      <c r="C19" s="97"/>
      <c r="D19" s="98"/>
      <c r="E19" s="98"/>
      <c r="F19" s="103"/>
      <c r="G19" s="30">
        <v>2</v>
      </c>
      <c r="H19" s="31" t="s">
        <v>51</v>
      </c>
      <c r="I19" s="32" t="s">
        <v>35</v>
      </c>
      <c r="J19" s="35">
        <v>5</v>
      </c>
      <c r="K19" s="33"/>
      <c r="L19" s="33"/>
      <c r="M19" s="33">
        <v>22</v>
      </c>
      <c r="N19" s="34">
        <f t="shared" si="3"/>
        <v>27</v>
      </c>
      <c r="O19" s="33">
        <v>70</v>
      </c>
      <c r="P19" s="35">
        <v>5</v>
      </c>
      <c r="Q19" s="36">
        <f t="shared" si="4"/>
        <v>9450</v>
      </c>
      <c r="R19" s="77"/>
      <c r="S19" s="78"/>
    </row>
    <row r="20" spans="1:19" ht="30" customHeight="1">
      <c r="A20" s="95"/>
      <c r="B20" s="96"/>
      <c r="C20" s="97"/>
      <c r="D20" s="98"/>
      <c r="E20" s="98"/>
      <c r="F20" s="103"/>
      <c r="G20" s="30">
        <v>3</v>
      </c>
      <c r="H20" s="31" t="s">
        <v>28</v>
      </c>
      <c r="I20" s="32" t="s">
        <v>29</v>
      </c>
      <c r="J20" s="33">
        <v>30</v>
      </c>
      <c r="K20" s="33"/>
      <c r="L20" s="33"/>
      <c r="M20" s="33"/>
      <c r="N20" s="34">
        <f t="shared" si="3"/>
        <v>30</v>
      </c>
      <c r="O20" s="33">
        <v>70</v>
      </c>
      <c r="P20" s="35">
        <v>12</v>
      </c>
      <c r="Q20" s="36">
        <f t="shared" si="4"/>
        <v>25200</v>
      </c>
      <c r="R20" s="77"/>
      <c r="S20" s="78"/>
    </row>
    <row r="21" spans="1:19" ht="30" customHeight="1">
      <c r="A21" s="95"/>
      <c r="B21" s="96"/>
      <c r="C21" s="97"/>
      <c r="D21" s="98"/>
      <c r="E21" s="98"/>
      <c r="F21" s="103"/>
      <c r="G21" s="30">
        <v>3</v>
      </c>
      <c r="H21" s="31" t="s">
        <v>52</v>
      </c>
      <c r="I21" s="32" t="s">
        <v>29</v>
      </c>
      <c r="J21" s="33">
        <v>2</v>
      </c>
      <c r="K21" s="33"/>
      <c r="L21" s="33"/>
      <c r="M21" s="33"/>
      <c r="N21" s="34">
        <f t="shared" si="3"/>
        <v>2</v>
      </c>
      <c r="O21" s="33">
        <v>70</v>
      </c>
      <c r="P21" s="35">
        <v>6</v>
      </c>
      <c r="Q21" s="36">
        <f t="shared" si="4"/>
        <v>840</v>
      </c>
      <c r="R21" s="77"/>
      <c r="S21" s="78"/>
    </row>
    <row r="22" spans="1:19" ht="30" customHeight="1">
      <c r="A22" s="95"/>
      <c r="B22" s="96"/>
      <c r="C22" s="97"/>
      <c r="D22" s="98"/>
      <c r="E22" s="98"/>
      <c r="F22" s="103"/>
      <c r="G22" s="30">
        <v>3</v>
      </c>
      <c r="H22" s="31" t="s">
        <v>53</v>
      </c>
      <c r="I22" s="32" t="s">
        <v>29</v>
      </c>
      <c r="J22" s="33">
        <v>1</v>
      </c>
      <c r="K22" s="33"/>
      <c r="L22" s="33"/>
      <c r="M22" s="33"/>
      <c r="N22" s="34">
        <f t="shared" si="3"/>
        <v>1</v>
      </c>
      <c r="O22" s="33">
        <v>70</v>
      </c>
      <c r="P22" s="35">
        <v>9</v>
      </c>
      <c r="Q22" s="36">
        <f t="shared" si="4"/>
        <v>630</v>
      </c>
      <c r="R22" s="77"/>
      <c r="S22" s="78"/>
    </row>
    <row r="23" spans="1:19" ht="30" customHeight="1">
      <c r="A23" s="95"/>
      <c r="B23" s="96"/>
      <c r="C23" s="97"/>
      <c r="D23" s="86"/>
      <c r="E23" s="86"/>
      <c r="F23" s="104"/>
      <c r="G23" s="30">
        <v>3</v>
      </c>
      <c r="H23" s="31" t="s">
        <v>54</v>
      </c>
      <c r="I23" s="32" t="s">
        <v>29</v>
      </c>
      <c r="J23" s="33">
        <v>4</v>
      </c>
      <c r="K23" s="33"/>
      <c r="L23" s="33"/>
      <c r="M23" s="33"/>
      <c r="N23" s="34">
        <f t="shared" si="3"/>
        <v>4</v>
      </c>
      <c r="O23" s="33">
        <v>70</v>
      </c>
      <c r="P23" s="35">
        <v>7</v>
      </c>
      <c r="Q23" s="36">
        <f t="shared" si="4"/>
        <v>1960</v>
      </c>
      <c r="R23" s="77"/>
      <c r="S23" s="78"/>
    </row>
    <row r="24" spans="1:19" ht="30" customHeight="1">
      <c r="A24" s="95">
        <v>6</v>
      </c>
      <c r="B24" s="96">
        <v>316</v>
      </c>
      <c r="C24" s="97" t="s">
        <v>55</v>
      </c>
      <c r="D24" s="85" t="s">
        <v>56</v>
      </c>
      <c r="E24" s="106" t="s">
        <v>56</v>
      </c>
      <c r="F24" s="102" t="s">
        <v>57</v>
      </c>
      <c r="G24" s="30">
        <v>2</v>
      </c>
      <c r="H24" s="31" t="s">
        <v>58</v>
      </c>
      <c r="I24" s="32" t="s">
        <v>29</v>
      </c>
      <c r="J24" s="35">
        <v>3</v>
      </c>
      <c r="K24" s="33"/>
      <c r="L24" s="33"/>
      <c r="M24" s="33">
        <v>15</v>
      </c>
      <c r="N24" s="34">
        <f t="shared" si="3"/>
        <v>18</v>
      </c>
      <c r="O24" s="33">
        <v>70</v>
      </c>
      <c r="P24" s="35">
        <v>12</v>
      </c>
      <c r="Q24" s="36">
        <f t="shared" si="4"/>
        <v>15120</v>
      </c>
      <c r="R24" s="77">
        <f>SUM(Q24:Q27)</f>
        <v>80780</v>
      </c>
      <c r="S24" s="109"/>
    </row>
    <row r="25" spans="1:19" ht="30" customHeight="1">
      <c r="A25" s="95"/>
      <c r="B25" s="96"/>
      <c r="C25" s="97"/>
      <c r="D25" s="98"/>
      <c r="E25" s="107"/>
      <c r="F25" s="103"/>
      <c r="G25" s="30">
        <v>2</v>
      </c>
      <c r="H25" s="31" t="s">
        <v>59</v>
      </c>
      <c r="I25" s="32" t="s">
        <v>29</v>
      </c>
      <c r="J25" s="35"/>
      <c r="K25" s="33"/>
      <c r="L25" s="33"/>
      <c r="M25" s="33">
        <v>7</v>
      </c>
      <c r="N25" s="34">
        <f t="shared" si="3"/>
        <v>7</v>
      </c>
      <c r="O25" s="33">
        <v>70</v>
      </c>
      <c r="P25" s="35">
        <v>12</v>
      </c>
      <c r="Q25" s="36">
        <f t="shared" si="4"/>
        <v>5880</v>
      </c>
      <c r="R25" s="77"/>
      <c r="S25" s="110"/>
    </row>
    <row r="26" spans="1:19" ht="30" customHeight="1">
      <c r="A26" s="95"/>
      <c r="B26" s="96"/>
      <c r="C26" s="97"/>
      <c r="D26" s="98"/>
      <c r="E26" s="107"/>
      <c r="F26" s="103"/>
      <c r="G26" s="30">
        <v>3</v>
      </c>
      <c r="H26" s="31" t="s">
        <v>28</v>
      </c>
      <c r="I26" s="32" t="s">
        <v>29</v>
      </c>
      <c r="J26" s="33">
        <v>1</v>
      </c>
      <c r="K26" s="33"/>
      <c r="L26" s="33"/>
      <c r="M26" s="33"/>
      <c r="N26" s="34">
        <f t="shared" si="3"/>
        <v>1</v>
      </c>
      <c r="O26" s="33">
        <v>70</v>
      </c>
      <c r="P26" s="35">
        <v>2</v>
      </c>
      <c r="Q26" s="36">
        <f t="shared" si="4"/>
        <v>140</v>
      </c>
      <c r="R26" s="77"/>
      <c r="S26" s="110"/>
    </row>
    <row r="27" spans="1:19" ht="30" customHeight="1">
      <c r="A27" s="95"/>
      <c r="B27" s="96"/>
      <c r="C27" s="97"/>
      <c r="D27" s="86"/>
      <c r="E27" s="108"/>
      <c r="F27" s="104"/>
      <c r="G27" s="30">
        <v>3</v>
      </c>
      <c r="H27" s="31" t="s">
        <v>28</v>
      </c>
      <c r="I27" s="32" t="s">
        <v>29</v>
      </c>
      <c r="J27" s="33">
        <v>71</v>
      </c>
      <c r="K27" s="33"/>
      <c r="L27" s="33"/>
      <c r="M27" s="33"/>
      <c r="N27" s="34">
        <f t="shared" si="3"/>
        <v>71</v>
      </c>
      <c r="O27" s="33">
        <v>70</v>
      </c>
      <c r="P27" s="35">
        <v>12</v>
      </c>
      <c r="Q27" s="36">
        <f t="shared" si="4"/>
        <v>59640</v>
      </c>
      <c r="R27" s="77"/>
      <c r="S27" s="111"/>
    </row>
    <row r="28" spans="1:19" ht="30" customHeight="1">
      <c r="A28" s="95">
        <v>7</v>
      </c>
      <c r="B28" s="96">
        <v>317</v>
      </c>
      <c r="C28" s="97" t="s">
        <v>60</v>
      </c>
      <c r="D28" s="85" t="s">
        <v>61</v>
      </c>
      <c r="E28" s="85" t="s">
        <v>62</v>
      </c>
      <c r="F28" s="102" t="s">
        <v>63</v>
      </c>
      <c r="G28" s="30">
        <v>1</v>
      </c>
      <c r="H28" s="31" t="s">
        <v>34</v>
      </c>
      <c r="I28" s="32" t="s">
        <v>64</v>
      </c>
      <c r="J28" s="35"/>
      <c r="K28" s="33">
        <v>1</v>
      </c>
      <c r="L28" s="33"/>
      <c r="M28" s="33"/>
      <c r="N28" s="34">
        <f t="shared" si="3"/>
        <v>1</v>
      </c>
      <c r="O28" s="33">
        <v>70</v>
      </c>
      <c r="P28" s="35">
        <v>4</v>
      </c>
      <c r="Q28" s="36">
        <f t="shared" si="4"/>
        <v>280</v>
      </c>
      <c r="R28" s="77">
        <f>SUM(Q28:Q30)</f>
        <v>30520</v>
      </c>
      <c r="S28" s="78"/>
    </row>
    <row r="29" spans="1:19" ht="30" customHeight="1">
      <c r="A29" s="95"/>
      <c r="B29" s="96"/>
      <c r="C29" s="97"/>
      <c r="D29" s="98"/>
      <c r="E29" s="98"/>
      <c r="F29" s="103"/>
      <c r="G29" s="30">
        <v>2</v>
      </c>
      <c r="H29" s="31" t="s">
        <v>65</v>
      </c>
      <c r="I29" s="32" t="s">
        <v>29</v>
      </c>
      <c r="J29" s="35"/>
      <c r="K29" s="33"/>
      <c r="L29" s="33"/>
      <c r="M29" s="33">
        <v>6</v>
      </c>
      <c r="N29" s="34">
        <f t="shared" si="3"/>
        <v>6</v>
      </c>
      <c r="O29" s="33">
        <v>70</v>
      </c>
      <c r="P29" s="35">
        <v>12</v>
      </c>
      <c r="Q29" s="36">
        <f t="shared" si="4"/>
        <v>5040</v>
      </c>
      <c r="R29" s="77"/>
      <c r="S29" s="78"/>
    </row>
    <row r="30" spans="1:19" ht="30" customHeight="1">
      <c r="A30" s="95"/>
      <c r="B30" s="96"/>
      <c r="C30" s="97"/>
      <c r="D30" s="86"/>
      <c r="E30" s="86"/>
      <c r="F30" s="104"/>
      <c r="G30" s="30">
        <v>3</v>
      </c>
      <c r="H30" s="31" t="s">
        <v>28</v>
      </c>
      <c r="I30" s="32" t="s">
        <v>29</v>
      </c>
      <c r="J30" s="33">
        <v>30</v>
      </c>
      <c r="K30" s="33"/>
      <c r="L30" s="33"/>
      <c r="M30" s="33"/>
      <c r="N30" s="34">
        <f t="shared" si="3"/>
        <v>30</v>
      </c>
      <c r="O30" s="33">
        <v>70</v>
      </c>
      <c r="P30" s="35">
        <v>12</v>
      </c>
      <c r="Q30" s="36">
        <f t="shared" si="4"/>
        <v>25200</v>
      </c>
      <c r="R30" s="77"/>
      <c r="S30" s="78"/>
    </row>
    <row r="31" spans="1:19" ht="30" customHeight="1">
      <c r="A31" s="95">
        <v>8</v>
      </c>
      <c r="B31" s="96">
        <v>318</v>
      </c>
      <c r="C31" s="97" t="s">
        <v>66</v>
      </c>
      <c r="D31" s="85" t="s">
        <v>67</v>
      </c>
      <c r="E31" s="106"/>
      <c r="F31" s="102" t="s">
        <v>68</v>
      </c>
      <c r="G31" s="30">
        <v>1</v>
      </c>
      <c r="H31" s="31" t="s">
        <v>34</v>
      </c>
      <c r="I31" s="32" t="s">
        <v>69</v>
      </c>
      <c r="J31" s="35"/>
      <c r="K31" s="33"/>
      <c r="L31" s="33"/>
      <c r="M31" s="33">
        <v>3</v>
      </c>
      <c r="N31" s="34">
        <f t="shared" si="3"/>
        <v>3</v>
      </c>
      <c r="O31" s="33">
        <v>70</v>
      </c>
      <c r="P31" s="35">
        <v>5</v>
      </c>
      <c r="Q31" s="36">
        <f t="shared" si="4"/>
        <v>1050</v>
      </c>
      <c r="R31" s="77">
        <f>SUM(Q31:Q32)</f>
        <v>21210</v>
      </c>
      <c r="S31" s="78"/>
    </row>
    <row r="32" spans="1:19" ht="30" customHeight="1">
      <c r="A32" s="95"/>
      <c r="B32" s="96"/>
      <c r="C32" s="97"/>
      <c r="D32" s="86"/>
      <c r="E32" s="108"/>
      <c r="F32" s="104"/>
      <c r="G32" s="30">
        <v>3</v>
      </c>
      <c r="H32" s="31" t="s">
        <v>28</v>
      </c>
      <c r="I32" s="32" t="s">
        <v>29</v>
      </c>
      <c r="J32" s="33">
        <v>24</v>
      </c>
      <c r="K32" s="33"/>
      <c r="L32" s="33"/>
      <c r="M32" s="33"/>
      <c r="N32" s="34">
        <f t="shared" si="3"/>
        <v>24</v>
      </c>
      <c r="O32" s="33">
        <v>70</v>
      </c>
      <c r="P32" s="35">
        <v>12</v>
      </c>
      <c r="Q32" s="36">
        <f t="shared" si="4"/>
        <v>20160</v>
      </c>
      <c r="R32" s="77"/>
      <c r="S32" s="78"/>
    </row>
    <row r="33" spans="1:19" ht="29.1" customHeight="1">
      <c r="A33" s="95">
        <v>9</v>
      </c>
      <c r="B33" s="96">
        <v>320</v>
      </c>
      <c r="C33" s="97" t="s">
        <v>70</v>
      </c>
      <c r="D33" s="85">
        <v>8523136</v>
      </c>
      <c r="E33" s="85" t="s">
        <v>71</v>
      </c>
      <c r="F33" s="102" t="s">
        <v>72</v>
      </c>
      <c r="G33" s="30">
        <v>1</v>
      </c>
      <c r="H33" s="31" t="s">
        <v>34</v>
      </c>
      <c r="I33" s="32" t="s">
        <v>50</v>
      </c>
      <c r="J33" s="35">
        <v>60</v>
      </c>
      <c r="K33" s="33">
        <v>19</v>
      </c>
      <c r="L33" s="33"/>
      <c r="M33" s="33">
        <v>14</v>
      </c>
      <c r="N33" s="34">
        <f t="shared" si="3"/>
        <v>93</v>
      </c>
      <c r="O33" s="33">
        <v>70</v>
      </c>
      <c r="P33" s="35">
        <v>3</v>
      </c>
      <c r="Q33" s="36">
        <f t="shared" si="4"/>
        <v>19530</v>
      </c>
      <c r="R33" s="77">
        <f>SUM(Q33:Q34)</f>
        <v>57330</v>
      </c>
      <c r="S33" s="78"/>
    </row>
    <row r="34" spans="1:19" ht="29.1" customHeight="1">
      <c r="A34" s="95"/>
      <c r="B34" s="96"/>
      <c r="C34" s="97"/>
      <c r="D34" s="86"/>
      <c r="E34" s="86"/>
      <c r="F34" s="104"/>
      <c r="G34" s="30">
        <v>3</v>
      </c>
      <c r="H34" s="31" t="s">
        <v>28</v>
      </c>
      <c r="I34" s="32" t="s">
        <v>73</v>
      </c>
      <c r="J34" s="33">
        <v>60</v>
      </c>
      <c r="K34" s="33"/>
      <c r="L34" s="33"/>
      <c r="M34" s="33"/>
      <c r="N34" s="34">
        <f t="shared" si="3"/>
        <v>60</v>
      </c>
      <c r="O34" s="33">
        <v>70</v>
      </c>
      <c r="P34" s="35">
        <v>9</v>
      </c>
      <c r="Q34" s="36">
        <f t="shared" si="4"/>
        <v>37800</v>
      </c>
      <c r="R34" s="77"/>
      <c r="S34" s="78"/>
    </row>
    <row r="35" spans="1:19" ht="29.1" customHeight="1">
      <c r="A35" s="37">
        <v>10</v>
      </c>
      <c r="B35" s="38">
        <v>321</v>
      </c>
      <c r="C35" s="39" t="s">
        <v>74</v>
      </c>
      <c r="D35" s="40" t="s">
        <v>75</v>
      </c>
      <c r="E35" s="40" t="s">
        <v>76</v>
      </c>
      <c r="F35" s="41" t="s">
        <v>77</v>
      </c>
      <c r="G35" s="30">
        <v>3</v>
      </c>
      <c r="H35" s="31" t="s">
        <v>28</v>
      </c>
      <c r="I35" s="32" t="s">
        <v>29</v>
      </c>
      <c r="J35" s="33">
        <v>10</v>
      </c>
      <c r="K35" s="33"/>
      <c r="L35" s="33"/>
      <c r="M35" s="33"/>
      <c r="N35" s="34">
        <f t="shared" si="3"/>
        <v>10</v>
      </c>
      <c r="O35" s="33">
        <v>70</v>
      </c>
      <c r="P35" s="35">
        <v>12</v>
      </c>
      <c r="Q35" s="36">
        <f t="shared" si="4"/>
        <v>8400</v>
      </c>
      <c r="R35" s="42">
        <f>Q35</f>
        <v>8400</v>
      </c>
      <c r="S35" s="43"/>
    </row>
    <row r="36" spans="1:19" ht="29.1" customHeight="1">
      <c r="A36" s="95">
        <v>11</v>
      </c>
      <c r="B36" s="96">
        <v>322</v>
      </c>
      <c r="C36" s="97" t="s">
        <v>78</v>
      </c>
      <c r="D36" s="85" t="s">
        <v>79</v>
      </c>
      <c r="E36" s="106" t="s">
        <v>80</v>
      </c>
      <c r="F36" s="102" t="s">
        <v>81</v>
      </c>
      <c r="G36" s="30">
        <v>1</v>
      </c>
      <c r="H36" s="31" t="s">
        <v>34</v>
      </c>
      <c r="I36" s="32" t="s">
        <v>35</v>
      </c>
      <c r="J36" s="35"/>
      <c r="K36" s="33"/>
      <c r="L36" s="33"/>
      <c r="M36" s="33">
        <v>13</v>
      </c>
      <c r="N36" s="34">
        <f t="shared" si="3"/>
        <v>13</v>
      </c>
      <c r="O36" s="33">
        <v>70</v>
      </c>
      <c r="P36" s="35">
        <v>5</v>
      </c>
      <c r="Q36" s="36">
        <f t="shared" si="4"/>
        <v>4550</v>
      </c>
      <c r="R36" s="77">
        <f>SUM(Q36:Q37)</f>
        <v>19670</v>
      </c>
      <c r="S36" s="78"/>
    </row>
    <row r="37" spans="1:19" ht="29.1" customHeight="1">
      <c r="A37" s="95"/>
      <c r="B37" s="96"/>
      <c r="C37" s="97"/>
      <c r="D37" s="86"/>
      <c r="E37" s="108"/>
      <c r="F37" s="104"/>
      <c r="G37" s="30">
        <v>3</v>
      </c>
      <c r="H37" s="31" t="s">
        <v>28</v>
      </c>
      <c r="I37" s="32" t="s">
        <v>29</v>
      </c>
      <c r="J37" s="33">
        <v>18</v>
      </c>
      <c r="K37" s="33"/>
      <c r="L37" s="33"/>
      <c r="M37" s="33"/>
      <c r="N37" s="34">
        <f t="shared" si="3"/>
        <v>18</v>
      </c>
      <c r="O37" s="33">
        <v>70</v>
      </c>
      <c r="P37" s="35">
        <v>12</v>
      </c>
      <c r="Q37" s="36">
        <f t="shared" si="4"/>
        <v>15120</v>
      </c>
      <c r="R37" s="77"/>
      <c r="S37" s="78"/>
    </row>
    <row r="38" spans="1:19" ht="29.1" customHeight="1">
      <c r="A38" s="95">
        <v>12</v>
      </c>
      <c r="B38" s="96">
        <v>325</v>
      </c>
      <c r="C38" s="97" t="s">
        <v>82</v>
      </c>
      <c r="D38" s="85">
        <v>8761101</v>
      </c>
      <c r="E38" s="106"/>
      <c r="F38" s="102" t="s">
        <v>83</v>
      </c>
      <c r="G38" s="30">
        <v>1</v>
      </c>
      <c r="H38" s="31" t="s">
        <v>34</v>
      </c>
      <c r="I38" s="32" t="s">
        <v>35</v>
      </c>
      <c r="J38" s="35"/>
      <c r="K38" s="33">
        <v>13</v>
      </c>
      <c r="L38" s="33">
        <v>2</v>
      </c>
      <c r="M38" s="33">
        <v>33</v>
      </c>
      <c r="N38" s="34">
        <f t="shared" si="3"/>
        <v>48</v>
      </c>
      <c r="O38" s="33">
        <v>70</v>
      </c>
      <c r="P38" s="35">
        <v>5</v>
      </c>
      <c r="Q38" s="36">
        <f t="shared" si="4"/>
        <v>16800</v>
      </c>
      <c r="R38" s="77">
        <f>SUM(Q38:Q39)</f>
        <v>42840</v>
      </c>
      <c r="S38" s="78"/>
    </row>
    <row r="39" spans="1:19" ht="29.1" customHeight="1">
      <c r="A39" s="95"/>
      <c r="B39" s="96"/>
      <c r="C39" s="97"/>
      <c r="D39" s="86"/>
      <c r="E39" s="108"/>
      <c r="F39" s="104"/>
      <c r="G39" s="30">
        <v>3</v>
      </c>
      <c r="H39" s="31" t="s">
        <v>28</v>
      </c>
      <c r="I39" s="32" t="s">
        <v>29</v>
      </c>
      <c r="J39" s="33">
        <v>31</v>
      </c>
      <c r="K39" s="33"/>
      <c r="L39" s="33"/>
      <c r="M39" s="33"/>
      <c r="N39" s="34">
        <f t="shared" si="3"/>
        <v>31</v>
      </c>
      <c r="O39" s="33">
        <v>70</v>
      </c>
      <c r="P39" s="35">
        <v>12</v>
      </c>
      <c r="Q39" s="36">
        <f t="shared" si="4"/>
        <v>26040</v>
      </c>
      <c r="R39" s="77"/>
      <c r="S39" s="78"/>
    </row>
    <row r="40" spans="1:19" ht="29.1" customHeight="1">
      <c r="A40" s="95">
        <v>13</v>
      </c>
      <c r="B40" s="96">
        <v>326</v>
      </c>
      <c r="C40" s="97" t="s">
        <v>84</v>
      </c>
      <c r="D40" s="85">
        <v>8751264</v>
      </c>
      <c r="E40" s="106"/>
      <c r="F40" s="102" t="s">
        <v>85</v>
      </c>
      <c r="G40" s="30">
        <v>1</v>
      </c>
      <c r="H40" s="31" t="s">
        <v>34</v>
      </c>
      <c r="I40" s="32" t="s">
        <v>35</v>
      </c>
      <c r="J40" s="33">
        <v>21</v>
      </c>
      <c r="K40" s="33">
        <v>6</v>
      </c>
      <c r="L40" s="33"/>
      <c r="M40" s="33">
        <v>10</v>
      </c>
      <c r="N40" s="34">
        <f t="shared" si="3"/>
        <v>37</v>
      </c>
      <c r="O40" s="33">
        <v>70</v>
      </c>
      <c r="P40" s="35">
        <v>5</v>
      </c>
      <c r="Q40" s="36">
        <f t="shared" si="4"/>
        <v>12950</v>
      </c>
      <c r="R40" s="77">
        <f>SUM(Q40:Q41)</f>
        <v>23240</v>
      </c>
      <c r="S40" s="78"/>
    </row>
    <row r="41" spans="1:19" ht="29.1" customHeight="1">
      <c r="A41" s="95"/>
      <c r="B41" s="96"/>
      <c r="C41" s="97"/>
      <c r="D41" s="86"/>
      <c r="E41" s="108"/>
      <c r="F41" s="104"/>
      <c r="G41" s="30">
        <v>3</v>
      </c>
      <c r="H41" s="31" t="s">
        <v>28</v>
      </c>
      <c r="I41" s="32" t="s">
        <v>29</v>
      </c>
      <c r="J41" s="33">
        <v>21</v>
      </c>
      <c r="K41" s="33"/>
      <c r="L41" s="33"/>
      <c r="M41" s="33"/>
      <c r="N41" s="34">
        <f t="shared" si="3"/>
        <v>21</v>
      </c>
      <c r="O41" s="33">
        <v>70</v>
      </c>
      <c r="P41" s="35">
        <v>7</v>
      </c>
      <c r="Q41" s="36">
        <f t="shared" si="4"/>
        <v>10290</v>
      </c>
      <c r="R41" s="77"/>
      <c r="S41" s="78"/>
    </row>
    <row r="42" spans="1:19" ht="29.1" customHeight="1">
      <c r="A42" s="95">
        <v>14</v>
      </c>
      <c r="B42" s="96">
        <v>327</v>
      </c>
      <c r="C42" s="97" t="s">
        <v>86</v>
      </c>
      <c r="D42" s="85">
        <v>8701027</v>
      </c>
      <c r="E42" s="87" t="s">
        <v>87</v>
      </c>
      <c r="F42" s="102" t="s">
        <v>88</v>
      </c>
      <c r="G42" s="30">
        <v>1</v>
      </c>
      <c r="H42" s="31" t="s">
        <v>34</v>
      </c>
      <c r="I42" s="32" t="s">
        <v>35</v>
      </c>
      <c r="J42" s="35"/>
      <c r="K42" s="33">
        <v>12</v>
      </c>
      <c r="L42" s="33"/>
      <c r="M42" s="33">
        <v>8</v>
      </c>
      <c r="N42" s="34">
        <f>SUM(J42:M42)</f>
        <v>20</v>
      </c>
      <c r="O42" s="33">
        <v>70</v>
      </c>
      <c r="P42" s="35">
        <v>5</v>
      </c>
      <c r="Q42" s="36">
        <f>N42*P42*O42</f>
        <v>7000</v>
      </c>
      <c r="R42" s="77">
        <f>SUM(Q42:Q43)</f>
        <v>46480</v>
      </c>
      <c r="S42" s="78"/>
    </row>
    <row r="43" spans="1:19" ht="29.1" customHeight="1">
      <c r="A43" s="95"/>
      <c r="B43" s="96"/>
      <c r="C43" s="97"/>
      <c r="D43" s="86"/>
      <c r="E43" s="88"/>
      <c r="F43" s="104"/>
      <c r="G43" s="30">
        <v>3</v>
      </c>
      <c r="H43" s="31" t="s">
        <v>28</v>
      </c>
      <c r="I43" s="32" t="s">
        <v>29</v>
      </c>
      <c r="J43" s="33">
        <v>47</v>
      </c>
      <c r="K43" s="33"/>
      <c r="L43" s="33"/>
      <c r="M43" s="33"/>
      <c r="N43" s="34">
        <f t="shared" ref="N43" si="5">SUM(J43:M43)</f>
        <v>47</v>
      </c>
      <c r="O43" s="33">
        <v>70</v>
      </c>
      <c r="P43" s="35">
        <v>12</v>
      </c>
      <c r="Q43" s="36">
        <f>N43*P43*O43</f>
        <v>39480</v>
      </c>
      <c r="R43" s="77"/>
      <c r="S43" s="78"/>
    </row>
    <row r="44" spans="1:19" ht="29.1" customHeight="1">
      <c r="A44" s="95">
        <v>15</v>
      </c>
      <c r="B44" s="96">
        <v>328</v>
      </c>
      <c r="C44" s="97" t="s">
        <v>89</v>
      </c>
      <c r="D44" s="85">
        <v>8811002</v>
      </c>
      <c r="E44" s="85" t="s">
        <v>90</v>
      </c>
      <c r="F44" s="102" t="s">
        <v>91</v>
      </c>
      <c r="G44" s="30">
        <v>1</v>
      </c>
      <c r="H44" s="31" t="s">
        <v>34</v>
      </c>
      <c r="I44" s="32" t="s">
        <v>35</v>
      </c>
      <c r="J44" s="35"/>
      <c r="K44" s="33">
        <v>1</v>
      </c>
      <c r="L44" s="33"/>
      <c r="M44" s="33">
        <v>1</v>
      </c>
      <c r="N44" s="34">
        <f>SUM(J44:M44)</f>
        <v>2</v>
      </c>
      <c r="O44" s="33">
        <v>70</v>
      </c>
      <c r="P44" s="35">
        <v>5</v>
      </c>
      <c r="Q44" s="36">
        <f>N44*P44*O44</f>
        <v>700</v>
      </c>
      <c r="R44" s="77">
        <f>SUM(Q44:Q45)</f>
        <v>11620</v>
      </c>
      <c r="S44" s="78"/>
    </row>
    <row r="45" spans="1:19" ht="29.1" customHeight="1">
      <c r="A45" s="95"/>
      <c r="B45" s="96"/>
      <c r="C45" s="97"/>
      <c r="D45" s="86"/>
      <c r="E45" s="86"/>
      <c r="F45" s="104"/>
      <c r="G45" s="30">
        <v>3</v>
      </c>
      <c r="H45" s="31" t="s">
        <v>28</v>
      </c>
      <c r="I45" s="32" t="s">
        <v>29</v>
      </c>
      <c r="J45" s="33">
        <v>13</v>
      </c>
      <c r="K45" s="33"/>
      <c r="L45" s="33"/>
      <c r="M45" s="33"/>
      <c r="N45" s="34">
        <f t="shared" ref="N45" si="6">SUM(J45:M45)</f>
        <v>13</v>
      </c>
      <c r="O45" s="33">
        <v>70</v>
      </c>
      <c r="P45" s="35">
        <v>12</v>
      </c>
      <c r="Q45" s="36">
        <f>N45*P45*O45</f>
        <v>10920</v>
      </c>
      <c r="R45" s="77"/>
      <c r="S45" s="78"/>
    </row>
    <row r="46" spans="1:19" ht="29.1" customHeight="1">
      <c r="A46" s="95">
        <v>16</v>
      </c>
      <c r="B46" s="96">
        <v>329</v>
      </c>
      <c r="C46" s="97" t="s">
        <v>92</v>
      </c>
      <c r="D46" s="85" t="s">
        <v>93</v>
      </c>
      <c r="E46" s="85" t="s">
        <v>94</v>
      </c>
      <c r="F46" s="102" t="s">
        <v>95</v>
      </c>
      <c r="G46" s="30">
        <v>2</v>
      </c>
      <c r="H46" s="31" t="s">
        <v>96</v>
      </c>
      <c r="I46" s="32" t="s">
        <v>97</v>
      </c>
      <c r="J46" s="33">
        <v>20</v>
      </c>
      <c r="K46" s="33"/>
      <c r="L46" s="33"/>
      <c r="M46" s="33">
        <v>12</v>
      </c>
      <c r="N46" s="34">
        <f t="shared" ref="N46" si="7">SUM(J46:M46)</f>
        <v>32</v>
      </c>
      <c r="O46" s="33">
        <v>70</v>
      </c>
      <c r="P46" s="35">
        <v>12</v>
      </c>
      <c r="Q46" s="36">
        <f t="shared" ref="Q46:Q109" si="8">N46*P46*O46</f>
        <v>26880</v>
      </c>
      <c r="R46" s="77">
        <f>SUM(Q46:Q48)</f>
        <v>67200</v>
      </c>
      <c r="S46" s="112"/>
    </row>
    <row r="47" spans="1:19" ht="29.1" customHeight="1">
      <c r="A47" s="95"/>
      <c r="B47" s="96"/>
      <c r="C47" s="97"/>
      <c r="D47" s="98"/>
      <c r="E47" s="98"/>
      <c r="F47" s="103"/>
      <c r="G47" s="30">
        <v>2</v>
      </c>
      <c r="H47" s="31" t="s">
        <v>98</v>
      </c>
      <c r="I47" s="32" t="s">
        <v>97</v>
      </c>
      <c r="J47" s="33">
        <v>7</v>
      </c>
      <c r="K47" s="33"/>
      <c r="L47" s="33"/>
      <c r="M47" s="33">
        <v>20</v>
      </c>
      <c r="N47" s="34">
        <f>SUM(J47:M47)</f>
        <v>27</v>
      </c>
      <c r="O47" s="33">
        <v>70</v>
      </c>
      <c r="P47" s="35">
        <v>12</v>
      </c>
      <c r="Q47" s="36">
        <f t="shared" si="8"/>
        <v>22680</v>
      </c>
      <c r="R47" s="77"/>
      <c r="S47" s="113"/>
    </row>
    <row r="48" spans="1:19" ht="29.1" customHeight="1">
      <c r="A48" s="95"/>
      <c r="B48" s="96"/>
      <c r="C48" s="97"/>
      <c r="D48" s="86"/>
      <c r="E48" s="86"/>
      <c r="F48" s="104"/>
      <c r="G48" s="30">
        <v>3</v>
      </c>
      <c r="H48" s="31" t="s">
        <v>28</v>
      </c>
      <c r="I48" s="32" t="s">
        <v>99</v>
      </c>
      <c r="J48" s="33">
        <v>21</v>
      </c>
      <c r="K48" s="33"/>
      <c r="L48" s="33"/>
      <c r="M48" s="33"/>
      <c r="N48" s="34">
        <f t="shared" ref="N48:N111" si="9">SUM(J48:M48)</f>
        <v>21</v>
      </c>
      <c r="O48" s="33">
        <v>70</v>
      </c>
      <c r="P48" s="35">
        <v>12</v>
      </c>
      <c r="Q48" s="36">
        <f t="shared" si="8"/>
        <v>17640</v>
      </c>
      <c r="R48" s="77"/>
      <c r="S48" s="113"/>
    </row>
    <row r="49" spans="1:19" ht="29.1" customHeight="1">
      <c r="A49" s="95">
        <v>17</v>
      </c>
      <c r="B49" s="96">
        <v>330</v>
      </c>
      <c r="C49" s="97" t="s">
        <v>100</v>
      </c>
      <c r="D49" s="85" t="s">
        <v>101</v>
      </c>
      <c r="E49" s="85" t="s">
        <v>102</v>
      </c>
      <c r="F49" s="102" t="s">
        <v>103</v>
      </c>
      <c r="G49" s="30">
        <v>1</v>
      </c>
      <c r="H49" s="31" t="s">
        <v>34</v>
      </c>
      <c r="I49" s="32" t="s">
        <v>50</v>
      </c>
      <c r="J49" s="33">
        <v>3</v>
      </c>
      <c r="K49" s="33">
        <v>1</v>
      </c>
      <c r="L49" s="33"/>
      <c r="M49" s="33">
        <v>3</v>
      </c>
      <c r="N49" s="34">
        <f t="shared" si="9"/>
        <v>7</v>
      </c>
      <c r="O49" s="33">
        <v>70</v>
      </c>
      <c r="P49" s="35">
        <v>3</v>
      </c>
      <c r="Q49" s="36">
        <f t="shared" si="8"/>
        <v>1470</v>
      </c>
      <c r="R49" s="77">
        <f>SUM(Q49:Q55)</f>
        <v>40110</v>
      </c>
      <c r="S49" s="112"/>
    </row>
    <row r="50" spans="1:19" ht="29.1" customHeight="1">
      <c r="A50" s="95"/>
      <c r="B50" s="96"/>
      <c r="C50" s="97"/>
      <c r="D50" s="98"/>
      <c r="E50" s="98"/>
      <c r="F50" s="103"/>
      <c r="G50" s="30">
        <v>2</v>
      </c>
      <c r="H50" s="31" t="s">
        <v>49</v>
      </c>
      <c r="I50" s="32" t="s">
        <v>104</v>
      </c>
      <c r="J50" s="33">
        <v>1</v>
      </c>
      <c r="K50" s="33"/>
      <c r="L50" s="33"/>
      <c r="M50" s="33">
        <v>6</v>
      </c>
      <c r="N50" s="34">
        <f t="shared" si="9"/>
        <v>7</v>
      </c>
      <c r="O50" s="33">
        <v>70</v>
      </c>
      <c r="P50" s="35">
        <v>7</v>
      </c>
      <c r="Q50" s="36">
        <f t="shared" si="8"/>
        <v>3430</v>
      </c>
      <c r="R50" s="77"/>
      <c r="S50" s="112"/>
    </row>
    <row r="51" spans="1:19" ht="29.1" customHeight="1">
      <c r="A51" s="95"/>
      <c r="B51" s="96"/>
      <c r="C51" s="97"/>
      <c r="D51" s="98"/>
      <c r="E51" s="98"/>
      <c r="F51" s="103"/>
      <c r="G51" s="30">
        <v>2</v>
      </c>
      <c r="H51" s="31" t="s">
        <v>105</v>
      </c>
      <c r="I51" s="32" t="s">
        <v>29</v>
      </c>
      <c r="J51" s="33">
        <v>4</v>
      </c>
      <c r="K51" s="33">
        <v>6</v>
      </c>
      <c r="L51" s="33"/>
      <c r="M51" s="33">
        <v>15</v>
      </c>
      <c r="N51" s="34">
        <f t="shared" si="9"/>
        <v>25</v>
      </c>
      <c r="O51" s="33">
        <v>70</v>
      </c>
      <c r="P51" s="35">
        <v>11</v>
      </c>
      <c r="Q51" s="36">
        <f t="shared" si="8"/>
        <v>19250</v>
      </c>
      <c r="R51" s="77"/>
      <c r="S51" s="112"/>
    </row>
    <row r="52" spans="1:19" ht="29.1" customHeight="1">
      <c r="A52" s="95"/>
      <c r="B52" s="96"/>
      <c r="C52" s="97"/>
      <c r="D52" s="98"/>
      <c r="E52" s="98"/>
      <c r="F52" s="103"/>
      <c r="G52" s="30">
        <v>3</v>
      </c>
      <c r="H52" s="31" t="s">
        <v>106</v>
      </c>
      <c r="I52" s="32" t="s">
        <v>29</v>
      </c>
      <c r="J52" s="33">
        <v>3</v>
      </c>
      <c r="K52" s="33"/>
      <c r="L52" s="33"/>
      <c r="M52" s="33"/>
      <c r="N52" s="34">
        <f t="shared" si="9"/>
        <v>3</v>
      </c>
      <c r="O52" s="33">
        <v>70</v>
      </c>
      <c r="P52" s="35">
        <v>9</v>
      </c>
      <c r="Q52" s="36">
        <f t="shared" si="8"/>
        <v>1890</v>
      </c>
      <c r="R52" s="77"/>
      <c r="S52" s="112"/>
    </row>
    <row r="53" spans="1:19" ht="29.1" customHeight="1">
      <c r="A53" s="95"/>
      <c r="B53" s="96"/>
      <c r="C53" s="97"/>
      <c r="D53" s="98"/>
      <c r="E53" s="98"/>
      <c r="F53" s="103"/>
      <c r="G53" s="30">
        <v>3</v>
      </c>
      <c r="H53" s="31" t="s">
        <v>53</v>
      </c>
      <c r="I53" s="32" t="s">
        <v>29</v>
      </c>
      <c r="J53" s="33">
        <v>1</v>
      </c>
      <c r="K53" s="33"/>
      <c r="L53" s="33"/>
      <c r="M53" s="33"/>
      <c r="N53" s="34">
        <f t="shared" si="9"/>
        <v>1</v>
      </c>
      <c r="O53" s="33">
        <v>70</v>
      </c>
      <c r="P53" s="35">
        <v>5</v>
      </c>
      <c r="Q53" s="36">
        <f t="shared" si="8"/>
        <v>350</v>
      </c>
      <c r="R53" s="77"/>
      <c r="S53" s="112"/>
    </row>
    <row r="54" spans="1:19" ht="29.1" customHeight="1">
      <c r="A54" s="95"/>
      <c r="B54" s="96"/>
      <c r="C54" s="97"/>
      <c r="D54" s="98"/>
      <c r="E54" s="98"/>
      <c r="F54" s="103"/>
      <c r="G54" s="30">
        <v>3</v>
      </c>
      <c r="H54" s="31" t="s">
        <v>107</v>
      </c>
      <c r="I54" s="32" t="s">
        <v>29</v>
      </c>
      <c r="J54" s="33">
        <v>4</v>
      </c>
      <c r="K54" s="33"/>
      <c r="L54" s="33"/>
      <c r="M54" s="33"/>
      <c r="N54" s="34">
        <f t="shared" si="9"/>
        <v>4</v>
      </c>
      <c r="O54" s="33">
        <v>70</v>
      </c>
      <c r="P54" s="35">
        <v>1</v>
      </c>
      <c r="Q54" s="36">
        <f t="shared" si="8"/>
        <v>280</v>
      </c>
      <c r="R54" s="77"/>
      <c r="S54" s="112"/>
    </row>
    <row r="55" spans="1:19" ht="29.1" customHeight="1">
      <c r="A55" s="95"/>
      <c r="B55" s="96"/>
      <c r="C55" s="97"/>
      <c r="D55" s="86"/>
      <c r="E55" s="86"/>
      <c r="F55" s="104"/>
      <c r="G55" s="30">
        <v>3</v>
      </c>
      <c r="H55" s="31" t="s">
        <v>28</v>
      </c>
      <c r="I55" s="32" t="s">
        <v>29</v>
      </c>
      <c r="J55" s="33">
        <v>16</v>
      </c>
      <c r="K55" s="33"/>
      <c r="L55" s="33"/>
      <c r="M55" s="33"/>
      <c r="N55" s="34">
        <f t="shared" si="9"/>
        <v>16</v>
      </c>
      <c r="O55" s="33">
        <v>70</v>
      </c>
      <c r="P55" s="35">
        <v>12</v>
      </c>
      <c r="Q55" s="36">
        <f t="shared" si="8"/>
        <v>13440</v>
      </c>
      <c r="R55" s="77"/>
      <c r="S55" s="112"/>
    </row>
    <row r="56" spans="1:19" ht="29.1" customHeight="1">
      <c r="A56" s="95">
        <v>18</v>
      </c>
      <c r="B56" s="96">
        <v>332</v>
      </c>
      <c r="C56" s="97" t="s">
        <v>108</v>
      </c>
      <c r="D56" s="85">
        <v>8882054</v>
      </c>
      <c r="E56" s="85" t="s">
        <v>109</v>
      </c>
      <c r="F56" s="102" t="s">
        <v>110</v>
      </c>
      <c r="G56" s="30">
        <v>1</v>
      </c>
      <c r="H56" s="31" t="s">
        <v>34</v>
      </c>
      <c r="I56" s="32" t="s">
        <v>50</v>
      </c>
      <c r="J56" s="33">
        <v>19</v>
      </c>
      <c r="K56" s="33">
        <v>7</v>
      </c>
      <c r="L56" s="33"/>
      <c r="M56" s="33">
        <v>6</v>
      </c>
      <c r="N56" s="34">
        <f t="shared" si="9"/>
        <v>32</v>
      </c>
      <c r="O56" s="33">
        <v>70</v>
      </c>
      <c r="P56" s="35">
        <v>3</v>
      </c>
      <c r="Q56" s="36">
        <f t="shared" si="8"/>
        <v>6720</v>
      </c>
      <c r="R56" s="77">
        <f>SUM(Q56:Q63)</f>
        <v>65240</v>
      </c>
      <c r="S56" s="78"/>
    </row>
    <row r="57" spans="1:19" ht="29.1" customHeight="1">
      <c r="A57" s="95"/>
      <c r="B57" s="96"/>
      <c r="C57" s="97"/>
      <c r="D57" s="98"/>
      <c r="E57" s="98"/>
      <c r="F57" s="103"/>
      <c r="G57" s="30">
        <v>2</v>
      </c>
      <c r="H57" s="31" t="s">
        <v>49</v>
      </c>
      <c r="I57" s="32" t="s">
        <v>29</v>
      </c>
      <c r="J57" s="33">
        <v>1</v>
      </c>
      <c r="K57" s="33">
        <v>1</v>
      </c>
      <c r="L57" s="33"/>
      <c r="M57" s="33"/>
      <c r="N57" s="34">
        <f t="shared" si="9"/>
        <v>2</v>
      </c>
      <c r="O57" s="33">
        <v>70</v>
      </c>
      <c r="P57" s="35">
        <v>12</v>
      </c>
      <c r="Q57" s="36">
        <f t="shared" si="8"/>
        <v>1680</v>
      </c>
      <c r="R57" s="77"/>
      <c r="S57" s="78"/>
    </row>
    <row r="58" spans="1:19" ht="29.1" customHeight="1">
      <c r="A58" s="95"/>
      <c r="B58" s="96"/>
      <c r="C58" s="97"/>
      <c r="D58" s="98"/>
      <c r="E58" s="98"/>
      <c r="F58" s="103"/>
      <c r="G58" s="30">
        <v>2</v>
      </c>
      <c r="H58" s="31" t="s">
        <v>59</v>
      </c>
      <c r="I58" s="32" t="s">
        <v>29</v>
      </c>
      <c r="J58" s="33">
        <v>4</v>
      </c>
      <c r="K58" s="33">
        <v>1</v>
      </c>
      <c r="L58" s="33"/>
      <c r="M58" s="33"/>
      <c r="N58" s="34">
        <f t="shared" si="9"/>
        <v>5</v>
      </c>
      <c r="O58" s="33">
        <v>70</v>
      </c>
      <c r="P58" s="35">
        <v>11</v>
      </c>
      <c r="Q58" s="36">
        <f t="shared" si="8"/>
        <v>3850</v>
      </c>
      <c r="R58" s="77"/>
      <c r="S58" s="78"/>
    </row>
    <row r="59" spans="1:19" ht="29.1" customHeight="1">
      <c r="A59" s="95"/>
      <c r="B59" s="96"/>
      <c r="C59" s="97"/>
      <c r="D59" s="98"/>
      <c r="E59" s="98"/>
      <c r="F59" s="103"/>
      <c r="G59" s="30">
        <v>2</v>
      </c>
      <c r="H59" s="31" t="s">
        <v>51</v>
      </c>
      <c r="I59" s="32" t="s">
        <v>111</v>
      </c>
      <c r="J59" s="33">
        <v>3</v>
      </c>
      <c r="K59" s="33">
        <v>2</v>
      </c>
      <c r="L59" s="33"/>
      <c r="M59" s="33">
        <v>4</v>
      </c>
      <c r="N59" s="34">
        <f>SUM(J59:M59)</f>
        <v>9</v>
      </c>
      <c r="O59" s="33">
        <v>70</v>
      </c>
      <c r="P59" s="35">
        <v>9</v>
      </c>
      <c r="Q59" s="36">
        <f>N59*P59*O59</f>
        <v>5670</v>
      </c>
      <c r="R59" s="77"/>
      <c r="S59" s="78"/>
    </row>
    <row r="60" spans="1:19" ht="29.1" customHeight="1">
      <c r="A60" s="95"/>
      <c r="B60" s="96"/>
      <c r="C60" s="97"/>
      <c r="D60" s="98"/>
      <c r="E60" s="98"/>
      <c r="F60" s="103"/>
      <c r="G60" s="30">
        <v>3</v>
      </c>
      <c r="H60" s="31" t="s">
        <v>106</v>
      </c>
      <c r="I60" s="32" t="s">
        <v>29</v>
      </c>
      <c r="J60" s="33">
        <v>19</v>
      </c>
      <c r="K60" s="33"/>
      <c r="L60" s="33"/>
      <c r="M60" s="33"/>
      <c r="N60" s="34">
        <f t="shared" ref="N60:N61" si="10">SUM(J60:M60)</f>
        <v>19</v>
      </c>
      <c r="O60" s="33">
        <v>70</v>
      </c>
      <c r="P60" s="35">
        <v>9</v>
      </c>
      <c r="Q60" s="36">
        <f t="shared" ref="Q60:Q63" si="11">N60*P60*O60</f>
        <v>11970</v>
      </c>
      <c r="R60" s="77"/>
      <c r="S60" s="78"/>
    </row>
    <row r="61" spans="1:19" ht="29.1" customHeight="1">
      <c r="A61" s="95"/>
      <c r="B61" s="96"/>
      <c r="C61" s="97"/>
      <c r="D61" s="98"/>
      <c r="E61" s="98"/>
      <c r="F61" s="103"/>
      <c r="G61" s="30">
        <v>3</v>
      </c>
      <c r="H61" s="31" t="s">
        <v>112</v>
      </c>
      <c r="I61" s="32" t="s">
        <v>29</v>
      </c>
      <c r="J61" s="33">
        <v>4</v>
      </c>
      <c r="K61" s="33"/>
      <c r="L61" s="33"/>
      <c r="M61" s="33"/>
      <c r="N61" s="34">
        <f t="shared" si="10"/>
        <v>4</v>
      </c>
      <c r="O61" s="33">
        <v>70</v>
      </c>
      <c r="P61" s="35">
        <v>1</v>
      </c>
      <c r="Q61" s="36">
        <f t="shared" si="11"/>
        <v>280</v>
      </c>
      <c r="R61" s="77"/>
      <c r="S61" s="78"/>
    </row>
    <row r="62" spans="1:19" ht="29.1" customHeight="1">
      <c r="A62" s="95"/>
      <c r="B62" s="96"/>
      <c r="C62" s="97"/>
      <c r="D62" s="98"/>
      <c r="E62" s="98"/>
      <c r="F62" s="103"/>
      <c r="G62" s="30">
        <v>3</v>
      </c>
      <c r="H62" s="31" t="s">
        <v>54</v>
      </c>
      <c r="I62" s="32" t="s">
        <v>29</v>
      </c>
      <c r="J62" s="33">
        <v>3</v>
      </c>
      <c r="K62" s="33"/>
      <c r="L62" s="33"/>
      <c r="M62" s="33"/>
      <c r="N62" s="34">
        <f t="shared" ref="N62:N63" si="12">SUM(J62:M62)</f>
        <v>3</v>
      </c>
      <c r="O62" s="33">
        <v>70</v>
      </c>
      <c r="P62" s="35">
        <v>3</v>
      </c>
      <c r="Q62" s="36">
        <f t="shared" si="11"/>
        <v>630</v>
      </c>
      <c r="R62" s="77"/>
      <c r="S62" s="78"/>
    </row>
    <row r="63" spans="1:19" ht="29.1" customHeight="1">
      <c r="A63" s="95"/>
      <c r="B63" s="96"/>
      <c r="C63" s="97"/>
      <c r="D63" s="86"/>
      <c r="E63" s="86"/>
      <c r="F63" s="104"/>
      <c r="G63" s="30">
        <v>3</v>
      </c>
      <c r="H63" s="31" t="s">
        <v>28</v>
      </c>
      <c r="I63" s="32" t="s">
        <v>29</v>
      </c>
      <c r="J63" s="33">
        <v>41</v>
      </c>
      <c r="K63" s="33"/>
      <c r="L63" s="33"/>
      <c r="M63" s="33"/>
      <c r="N63" s="34">
        <f t="shared" si="12"/>
        <v>41</v>
      </c>
      <c r="O63" s="33">
        <v>70</v>
      </c>
      <c r="P63" s="35">
        <v>12</v>
      </c>
      <c r="Q63" s="36">
        <f t="shared" si="11"/>
        <v>34440</v>
      </c>
      <c r="R63" s="77"/>
      <c r="S63" s="78"/>
    </row>
    <row r="64" spans="1:19" ht="31.5" customHeight="1">
      <c r="A64" s="95">
        <v>19</v>
      </c>
      <c r="B64" s="96">
        <v>333</v>
      </c>
      <c r="C64" s="97" t="s">
        <v>113</v>
      </c>
      <c r="D64" s="85" t="s">
        <v>114</v>
      </c>
      <c r="E64" s="87" t="s">
        <v>115</v>
      </c>
      <c r="F64" s="102" t="s">
        <v>116</v>
      </c>
      <c r="G64" s="30">
        <v>1</v>
      </c>
      <c r="H64" s="31" t="s">
        <v>34</v>
      </c>
      <c r="I64" s="32" t="s">
        <v>117</v>
      </c>
      <c r="J64" s="33">
        <v>6</v>
      </c>
      <c r="K64" s="33">
        <v>1</v>
      </c>
      <c r="L64" s="33"/>
      <c r="M64" s="33">
        <v>57</v>
      </c>
      <c r="N64" s="34">
        <f t="shared" si="9"/>
        <v>64</v>
      </c>
      <c r="O64" s="33">
        <v>70</v>
      </c>
      <c r="P64" s="35">
        <v>9</v>
      </c>
      <c r="Q64" s="36">
        <f t="shared" si="8"/>
        <v>40320</v>
      </c>
      <c r="R64" s="77">
        <f>SUM(Q64:Q65)</f>
        <v>65520</v>
      </c>
      <c r="S64" s="78"/>
    </row>
    <row r="65" spans="1:19" ht="32.1" customHeight="1">
      <c r="A65" s="95"/>
      <c r="B65" s="96"/>
      <c r="C65" s="97"/>
      <c r="D65" s="86"/>
      <c r="E65" s="88"/>
      <c r="F65" s="104"/>
      <c r="G65" s="30">
        <v>2</v>
      </c>
      <c r="H65" s="31" t="s">
        <v>59</v>
      </c>
      <c r="I65" s="32" t="s">
        <v>29</v>
      </c>
      <c r="J65" s="33">
        <v>6</v>
      </c>
      <c r="K65" s="33"/>
      <c r="L65" s="33"/>
      <c r="M65" s="33">
        <v>24</v>
      </c>
      <c r="N65" s="34">
        <f t="shared" si="9"/>
        <v>30</v>
      </c>
      <c r="O65" s="33">
        <v>70</v>
      </c>
      <c r="P65" s="35">
        <v>12</v>
      </c>
      <c r="Q65" s="36">
        <f t="shared" si="8"/>
        <v>25200</v>
      </c>
      <c r="R65" s="77"/>
      <c r="S65" s="78"/>
    </row>
    <row r="66" spans="1:19" ht="32.1" customHeight="1">
      <c r="A66" s="95">
        <v>20</v>
      </c>
      <c r="B66" s="96">
        <v>334</v>
      </c>
      <c r="C66" s="97" t="s">
        <v>118</v>
      </c>
      <c r="D66" s="85">
        <v>8821134</v>
      </c>
      <c r="E66" s="106" t="s">
        <v>119</v>
      </c>
      <c r="F66" s="102" t="s">
        <v>120</v>
      </c>
      <c r="G66" s="30">
        <v>1</v>
      </c>
      <c r="H66" s="31" t="s">
        <v>34</v>
      </c>
      <c r="I66" s="32" t="s">
        <v>69</v>
      </c>
      <c r="J66" s="33">
        <v>12</v>
      </c>
      <c r="K66" s="33">
        <v>5</v>
      </c>
      <c r="L66" s="33">
        <v>6</v>
      </c>
      <c r="M66" s="33"/>
      <c r="N66" s="34">
        <f t="shared" si="9"/>
        <v>23</v>
      </c>
      <c r="O66" s="33">
        <v>70</v>
      </c>
      <c r="P66" s="35">
        <v>5</v>
      </c>
      <c r="Q66" s="36">
        <f t="shared" si="8"/>
        <v>8050</v>
      </c>
      <c r="R66" s="77">
        <f>SUM(Q66:Q67)</f>
        <v>13930</v>
      </c>
      <c r="S66" s="78"/>
    </row>
    <row r="67" spans="1:19" ht="32.1" customHeight="1">
      <c r="A67" s="95"/>
      <c r="B67" s="96"/>
      <c r="C67" s="97"/>
      <c r="D67" s="86"/>
      <c r="E67" s="108"/>
      <c r="F67" s="104"/>
      <c r="G67" s="30">
        <v>3</v>
      </c>
      <c r="H67" s="31" t="s">
        <v>28</v>
      </c>
      <c r="I67" s="32" t="s">
        <v>121</v>
      </c>
      <c r="J67" s="33">
        <v>12</v>
      </c>
      <c r="K67" s="33"/>
      <c r="L67" s="33"/>
      <c r="M67" s="33"/>
      <c r="N67" s="34">
        <f t="shared" si="9"/>
        <v>12</v>
      </c>
      <c r="O67" s="33">
        <v>70</v>
      </c>
      <c r="P67" s="35">
        <v>7</v>
      </c>
      <c r="Q67" s="36">
        <f t="shared" si="8"/>
        <v>5880</v>
      </c>
      <c r="R67" s="77"/>
      <c r="S67" s="78"/>
    </row>
    <row r="68" spans="1:19" ht="32.1" customHeight="1">
      <c r="A68" s="95">
        <v>21</v>
      </c>
      <c r="B68" s="96">
        <v>335</v>
      </c>
      <c r="C68" s="97" t="s">
        <v>122</v>
      </c>
      <c r="D68" s="85">
        <v>8830006</v>
      </c>
      <c r="E68" s="87" t="s">
        <v>123</v>
      </c>
      <c r="F68" s="102" t="s">
        <v>124</v>
      </c>
      <c r="G68" s="30">
        <v>1</v>
      </c>
      <c r="H68" s="31" t="s">
        <v>34</v>
      </c>
      <c r="I68" s="32" t="s">
        <v>125</v>
      </c>
      <c r="J68" s="33">
        <v>9</v>
      </c>
      <c r="K68" s="33">
        <v>3</v>
      </c>
      <c r="L68" s="33"/>
      <c r="M68" s="33">
        <v>11</v>
      </c>
      <c r="N68" s="34">
        <f t="shared" si="9"/>
        <v>23</v>
      </c>
      <c r="O68" s="33">
        <v>70</v>
      </c>
      <c r="P68" s="35">
        <v>4</v>
      </c>
      <c r="Q68" s="36">
        <f t="shared" si="8"/>
        <v>6440</v>
      </c>
      <c r="R68" s="77">
        <f>SUM(Q68:Q73)</f>
        <v>39410</v>
      </c>
      <c r="S68" s="78"/>
    </row>
    <row r="69" spans="1:19" ht="32.1" customHeight="1">
      <c r="A69" s="95"/>
      <c r="B69" s="96"/>
      <c r="C69" s="97"/>
      <c r="D69" s="98"/>
      <c r="E69" s="105"/>
      <c r="F69" s="103"/>
      <c r="G69" s="30">
        <v>2</v>
      </c>
      <c r="H69" s="31" t="s">
        <v>24</v>
      </c>
      <c r="I69" s="32" t="s">
        <v>29</v>
      </c>
      <c r="J69" s="33">
        <v>5</v>
      </c>
      <c r="K69" s="33"/>
      <c r="L69" s="33"/>
      <c r="M69" s="33">
        <v>12</v>
      </c>
      <c r="N69" s="34">
        <f t="shared" si="9"/>
        <v>17</v>
      </c>
      <c r="O69" s="33">
        <v>70</v>
      </c>
      <c r="P69" s="35">
        <v>12</v>
      </c>
      <c r="Q69" s="36">
        <f t="shared" si="8"/>
        <v>14280</v>
      </c>
      <c r="R69" s="77"/>
      <c r="S69" s="78"/>
    </row>
    <row r="70" spans="1:19" ht="32.1" customHeight="1">
      <c r="A70" s="95"/>
      <c r="B70" s="96"/>
      <c r="C70" s="97"/>
      <c r="D70" s="98"/>
      <c r="E70" s="105"/>
      <c r="F70" s="103"/>
      <c r="G70" s="30">
        <v>2</v>
      </c>
      <c r="H70" s="31" t="s">
        <v>24</v>
      </c>
      <c r="I70" s="32" t="s">
        <v>126</v>
      </c>
      <c r="J70" s="33"/>
      <c r="K70" s="33"/>
      <c r="L70" s="33"/>
      <c r="M70" s="33">
        <v>11</v>
      </c>
      <c r="N70" s="34">
        <f t="shared" si="9"/>
        <v>11</v>
      </c>
      <c r="O70" s="33">
        <v>70</v>
      </c>
      <c r="P70" s="35">
        <v>9</v>
      </c>
      <c r="Q70" s="36">
        <f t="shared" si="8"/>
        <v>6930</v>
      </c>
      <c r="R70" s="77"/>
      <c r="S70" s="78"/>
    </row>
    <row r="71" spans="1:19" ht="32.1" customHeight="1">
      <c r="A71" s="95"/>
      <c r="B71" s="96"/>
      <c r="C71" s="97"/>
      <c r="D71" s="98"/>
      <c r="E71" s="105"/>
      <c r="F71" s="103"/>
      <c r="G71" s="30">
        <v>2</v>
      </c>
      <c r="H71" s="31" t="s">
        <v>59</v>
      </c>
      <c r="I71" s="32" t="s">
        <v>126</v>
      </c>
      <c r="J71" s="33">
        <v>1</v>
      </c>
      <c r="K71" s="33"/>
      <c r="L71" s="33"/>
      <c r="M71" s="33">
        <v>2</v>
      </c>
      <c r="N71" s="34">
        <f t="shared" si="9"/>
        <v>3</v>
      </c>
      <c r="O71" s="33">
        <v>70</v>
      </c>
      <c r="P71" s="35">
        <v>12</v>
      </c>
      <c r="Q71" s="36">
        <f t="shared" si="8"/>
        <v>2520</v>
      </c>
      <c r="R71" s="77"/>
      <c r="S71" s="78"/>
    </row>
    <row r="72" spans="1:19" ht="32.1" customHeight="1">
      <c r="A72" s="95"/>
      <c r="B72" s="96"/>
      <c r="C72" s="97"/>
      <c r="D72" s="98"/>
      <c r="E72" s="105"/>
      <c r="F72" s="103"/>
      <c r="G72" s="30">
        <v>3</v>
      </c>
      <c r="H72" s="31" t="s">
        <v>28</v>
      </c>
      <c r="I72" s="32" t="s">
        <v>29</v>
      </c>
      <c r="J72" s="33">
        <v>9</v>
      </c>
      <c r="K72" s="33"/>
      <c r="L72" s="33"/>
      <c r="M72" s="33"/>
      <c r="N72" s="34">
        <f t="shared" si="9"/>
        <v>9</v>
      </c>
      <c r="O72" s="33">
        <v>70</v>
      </c>
      <c r="P72" s="35">
        <v>8</v>
      </c>
      <c r="Q72" s="36">
        <f t="shared" si="8"/>
        <v>5040</v>
      </c>
      <c r="R72" s="77"/>
      <c r="S72" s="78"/>
    </row>
    <row r="73" spans="1:19" ht="32.1" customHeight="1">
      <c r="A73" s="95"/>
      <c r="B73" s="96"/>
      <c r="C73" s="97"/>
      <c r="D73" s="86"/>
      <c r="E73" s="88"/>
      <c r="F73" s="104"/>
      <c r="G73" s="30">
        <v>3</v>
      </c>
      <c r="H73" s="31" t="s">
        <v>28</v>
      </c>
      <c r="I73" s="32" t="s">
        <v>29</v>
      </c>
      <c r="J73" s="33">
        <v>5</v>
      </c>
      <c r="K73" s="33"/>
      <c r="L73" s="33"/>
      <c r="M73" s="33"/>
      <c r="N73" s="34">
        <f t="shared" si="9"/>
        <v>5</v>
      </c>
      <c r="O73" s="33">
        <v>70</v>
      </c>
      <c r="P73" s="35">
        <v>12</v>
      </c>
      <c r="Q73" s="36">
        <f t="shared" si="8"/>
        <v>4200</v>
      </c>
      <c r="R73" s="77"/>
      <c r="S73" s="78"/>
    </row>
    <row r="74" spans="1:19" ht="32.1" customHeight="1">
      <c r="A74" s="95">
        <v>22</v>
      </c>
      <c r="B74" s="96">
        <v>336</v>
      </c>
      <c r="C74" s="97" t="s">
        <v>127</v>
      </c>
      <c r="D74" s="85" t="s">
        <v>128</v>
      </c>
      <c r="E74" s="85" t="s">
        <v>129</v>
      </c>
      <c r="F74" s="102" t="s">
        <v>130</v>
      </c>
      <c r="G74" s="30">
        <v>1</v>
      </c>
      <c r="H74" s="31" t="s">
        <v>34</v>
      </c>
      <c r="I74" s="32" t="s">
        <v>35</v>
      </c>
      <c r="J74" s="33">
        <v>1</v>
      </c>
      <c r="K74" s="33"/>
      <c r="L74" s="33"/>
      <c r="M74" s="33">
        <v>11</v>
      </c>
      <c r="N74" s="34">
        <f t="shared" si="9"/>
        <v>12</v>
      </c>
      <c r="O74" s="33">
        <v>70</v>
      </c>
      <c r="P74" s="35">
        <v>5</v>
      </c>
      <c r="Q74" s="36">
        <f t="shared" si="8"/>
        <v>4200</v>
      </c>
      <c r="R74" s="77">
        <f>SUM(Q74:Q78)</f>
        <v>14350</v>
      </c>
      <c r="S74" s="78"/>
    </row>
    <row r="75" spans="1:19" ht="32.1" customHeight="1">
      <c r="A75" s="95"/>
      <c r="B75" s="96"/>
      <c r="C75" s="97"/>
      <c r="D75" s="98"/>
      <c r="E75" s="98"/>
      <c r="F75" s="103"/>
      <c r="G75" s="30">
        <v>2</v>
      </c>
      <c r="H75" s="31" t="s">
        <v>59</v>
      </c>
      <c r="I75" s="32" t="s">
        <v>64</v>
      </c>
      <c r="J75" s="33"/>
      <c r="K75" s="33"/>
      <c r="L75" s="33"/>
      <c r="M75" s="33">
        <v>7</v>
      </c>
      <c r="N75" s="34">
        <f t="shared" si="9"/>
        <v>7</v>
      </c>
      <c r="O75" s="33">
        <v>70</v>
      </c>
      <c r="P75" s="35">
        <v>4</v>
      </c>
      <c r="Q75" s="36">
        <f t="shared" si="8"/>
        <v>1960</v>
      </c>
      <c r="R75" s="77"/>
      <c r="S75" s="78"/>
    </row>
    <row r="76" spans="1:19" ht="32.1" customHeight="1">
      <c r="A76" s="95"/>
      <c r="B76" s="96"/>
      <c r="C76" s="97"/>
      <c r="D76" s="98"/>
      <c r="E76" s="98"/>
      <c r="F76" s="103"/>
      <c r="G76" s="30">
        <v>2</v>
      </c>
      <c r="H76" s="31" t="s">
        <v>105</v>
      </c>
      <c r="I76" s="32" t="s">
        <v>35</v>
      </c>
      <c r="J76" s="33">
        <v>2</v>
      </c>
      <c r="K76" s="33"/>
      <c r="L76" s="33"/>
      <c r="M76" s="33">
        <v>10</v>
      </c>
      <c r="N76" s="34">
        <f t="shared" si="9"/>
        <v>12</v>
      </c>
      <c r="O76" s="33">
        <v>70</v>
      </c>
      <c r="P76" s="35">
        <v>5</v>
      </c>
      <c r="Q76" s="36">
        <f t="shared" si="8"/>
        <v>4200</v>
      </c>
      <c r="R76" s="77"/>
      <c r="S76" s="78"/>
    </row>
    <row r="77" spans="1:19" ht="32.1" customHeight="1">
      <c r="A77" s="95"/>
      <c r="B77" s="96"/>
      <c r="C77" s="97"/>
      <c r="D77" s="98"/>
      <c r="E77" s="98"/>
      <c r="F77" s="103"/>
      <c r="G77" s="30">
        <v>3</v>
      </c>
      <c r="H77" s="31" t="s">
        <v>28</v>
      </c>
      <c r="I77" s="32" t="s">
        <v>104</v>
      </c>
      <c r="J77" s="33">
        <v>3</v>
      </c>
      <c r="K77" s="33"/>
      <c r="L77" s="33"/>
      <c r="M77" s="33"/>
      <c r="N77" s="34">
        <f t="shared" si="9"/>
        <v>3</v>
      </c>
      <c r="O77" s="33">
        <v>70</v>
      </c>
      <c r="P77" s="35">
        <v>7</v>
      </c>
      <c r="Q77" s="36">
        <f t="shared" si="8"/>
        <v>1470</v>
      </c>
      <c r="R77" s="77"/>
      <c r="S77" s="78"/>
    </row>
    <row r="78" spans="1:19" ht="32.1" customHeight="1">
      <c r="A78" s="95"/>
      <c r="B78" s="96"/>
      <c r="C78" s="97"/>
      <c r="D78" s="86"/>
      <c r="E78" s="86"/>
      <c r="F78" s="104"/>
      <c r="G78" s="30">
        <v>3</v>
      </c>
      <c r="H78" s="31" t="s">
        <v>28</v>
      </c>
      <c r="I78" s="32" t="s">
        <v>29</v>
      </c>
      <c r="J78" s="33">
        <v>3</v>
      </c>
      <c r="K78" s="33"/>
      <c r="L78" s="33"/>
      <c r="M78" s="33"/>
      <c r="N78" s="34">
        <f t="shared" si="9"/>
        <v>3</v>
      </c>
      <c r="O78" s="33">
        <v>70</v>
      </c>
      <c r="P78" s="35">
        <v>12</v>
      </c>
      <c r="Q78" s="36">
        <f t="shared" si="8"/>
        <v>2520</v>
      </c>
      <c r="R78" s="77"/>
      <c r="S78" s="78"/>
    </row>
    <row r="79" spans="1:19" ht="32.1" customHeight="1">
      <c r="A79" s="95">
        <v>23</v>
      </c>
      <c r="B79" s="96">
        <v>337</v>
      </c>
      <c r="C79" s="97" t="s">
        <v>131</v>
      </c>
      <c r="D79" s="85">
        <v>8861174</v>
      </c>
      <c r="E79" s="85" t="s">
        <v>132</v>
      </c>
      <c r="F79" s="102" t="s">
        <v>133</v>
      </c>
      <c r="G79" s="30">
        <v>1</v>
      </c>
      <c r="H79" s="31" t="s">
        <v>34</v>
      </c>
      <c r="I79" s="32" t="s">
        <v>69</v>
      </c>
      <c r="J79" s="35">
        <v>5</v>
      </c>
      <c r="K79" s="33"/>
      <c r="L79" s="33"/>
      <c r="M79" s="33">
        <v>13</v>
      </c>
      <c r="N79" s="34">
        <f t="shared" si="9"/>
        <v>18</v>
      </c>
      <c r="O79" s="33">
        <v>70</v>
      </c>
      <c r="P79" s="35">
        <v>5</v>
      </c>
      <c r="Q79" s="36">
        <f t="shared" si="8"/>
        <v>6300</v>
      </c>
      <c r="R79" s="77">
        <f>SUM(Q79:Q83)</f>
        <v>12670</v>
      </c>
      <c r="S79" s="78"/>
    </row>
    <row r="80" spans="1:19" ht="32.1" customHeight="1">
      <c r="A80" s="95"/>
      <c r="B80" s="96"/>
      <c r="C80" s="97"/>
      <c r="D80" s="98"/>
      <c r="E80" s="98"/>
      <c r="F80" s="103"/>
      <c r="G80" s="30">
        <v>2</v>
      </c>
      <c r="H80" s="31" t="s">
        <v>134</v>
      </c>
      <c r="I80" s="32" t="s">
        <v>135</v>
      </c>
      <c r="J80" s="35">
        <v>1</v>
      </c>
      <c r="K80" s="33">
        <v>1</v>
      </c>
      <c r="L80" s="33"/>
      <c r="M80" s="33">
        <v>3</v>
      </c>
      <c r="N80" s="34">
        <f t="shared" si="9"/>
        <v>5</v>
      </c>
      <c r="O80" s="33">
        <v>70</v>
      </c>
      <c r="P80" s="35">
        <v>8</v>
      </c>
      <c r="Q80" s="36">
        <f t="shared" si="8"/>
        <v>2800</v>
      </c>
      <c r="R80" s="77"/>
      <c r="S80" s="78"/>
    </row>
    <row r="81" spans="1:19" ht="32.1" customHeight="1">
      <c r="A81" s="95"/>
      <c r="B81" s="96"/>
      <c r="C81" s="97"/>
      <c r="D81" s="98"/>
      <c r="E81" s="98"/>
      <c r="F81" s="103"/>
      <c r="G81" s="30">
        <v>3</v>
      </c>
      <c r="H81" s="31" t="s">
        <v>106</v>
      </c>
      <c r="I81" s="32" t="s">
        <v>121</v>
      </c>
      <c r="J81" s="33">
        <v>5</v>
      </c>
      <c r="K81" s="33"/>
      <c r="L81" s="33"/>
      <c r="M81" s="33"/>
      <c r="N81" s="34">
        <f t="shared" si="9"/>
        <v>5</v>
      </c>
      <c r="O81" s="33">
        <v>70</v>
      </c>
      <c r="P81" s="35">
        <v>7</v>
      </c>
      <c r="Q81" s="36">
        <f t="shared" si="8"/>
        <v>2450</v>
      </c>
      <c r="R81" s="77"/>
      <c r="S81" s="78"/>
    </row>
    <row r="82" spans="1:19" ht="32.1" customHeight="1">
      <c r="A82" s="95"/>
      <c r="B82" s="96"/>
      <c r="C82" s="97"/>
      <c r="D82" s="98"/>
      <c r="E82" s="98"/>
      <c r="F82" s="103"/>
      <c r="G82" s="30">
        <v>3</v>
      </c>
      <c r="H82" s="31" t="s">
        <v>112</v>
      </c>
      <c r="I82" s="32" t="s">
        <v>136</v>
      </c>
      <c r="J82" s="33">
        <v>1</v>
      </c>
      <c r="K82" s="33"/>
      <c r="L82" s="33"/>
      <c r="M82" s="33"/>
      <c r="N82" s="34">
        <f t="shared" si="9"/>
        <v>1</v>
      </c>
      <c r="O82" s="33">
        <v>70</v>
      </c>
      <c r="P82" s="35">
        <v>4</v>
      </c>
      <c r="Q82" s="36">
        <f t="shared" si="8"/>
        <v>280</v>
      </c>
      <c r="R82" s="77"/>
      <c r="S82" s="78"/>
    </row>
    <row r="83" spans="1:19" ht="32.1" customHeight="1">
      <c r="A83" s="95"/>
      <c r="B83" s="96"/>
      <c r="C83" s="97"/>
      <c r="D83" s="86"/>
      <c r="E83" s="86"/>
      <c r="F83" s="104"/>
      <c r="G83" s="30">
        <v>3</v>
      </c>
      <c r="H83" s="31" t="s">
        <v>28</v>
      </c>
      <c r="I83" s="32" t="s">
        <v>29</v>
      </c>
      <c r="J83" s="33">
        <v>1</v>
      </c>
      <c r="K83" s="33"/>
      <c r="L83" s="33"/>
      <c r="M83" s="33"/>
      <c r="N83" s="34">
        <f t="shared" si="9"/>
        <v>1</v>
      </c>
      <c r="O83" s="33">
        <v>70</v>
      </c>
      <c r="P83" s="35">
        <v>12</v>
      </c>
      <c r="Q83" s="36">
        <f t="shared" si="8"/>
        <v>840</v>
      </c>
      <c r="R83" s="77"/>
      <c r="S83" s="78"/>
    </row>
    <row r="84" spans="1:19" ht="32.1" customHeight="1">
      <c r="A84" s="37">
        <v>24</v>
      </c>
      <c r="B84" s="38">
        <v>601</v>
      </c>
      <c r="C84" s="44" t="s">
        <v>137</v>
      </c>
      <c r="D84" s="40">
        <v>8322353</v>
      </c>
      <c r="E84" s="45" t="s">
        <v>138</v>
      </c>
      <c r="F84" s="41" t="s">
        <v>139</v>
      </c>
      <c r="G84" s="30">
        <v>3</v>
      </c>
      <c r="H84" s="31" t="s">
        <v>28</v>
      </c>
      <c r="I84" s="32" t="s">
        <v>29</v>
      </c>
      <c r="J84" s="33">
        <v>13</v>
      </c>
      <c r="K84" s="33"/>
      <c r="L84" s="33"/>
      <c r="M84" s="33"/>
      <c r="N84" s="34">
        <f t="shared" si="9"/>
        <v>13</v>
      </c>
      <c r="O84" s="33">
        <v>70</v>
      </c>
      <c r="P84" s="35">
        <v>12</v>
      </c>
      <c r="Q84" s="36">
        <f t="shared" si="8"/>
        <v>10920</v>
      </c>
      <c r="R84" s="42">
        <f>Q84</f>
        <v>10920</v>
      </c>
      <c r="S84" s="43"/>
    </row>
    <row r="85" spans="1:19" ht="32.1" customHeight="1">
      <c r="A85" s="37">
        <v>25</v>
      </c>
      <c r="B85" s="38">
        <v>602</v>
      </c>
      <c r="C85" s="44" t="s">
        <v>140</v>
      </c>
      <c r="D85" s="40">
        <v>8326686</v>
      </c>
      <c r="E85" s="45" t="s">
        <v>141</v>
      </c>
      <c r="F85" s="41" t="s">
        <v>142</v>
      </c>
      <c r="G85" s="30">
        <v>3</v>
      </c>
      <c r="H85" s="31" t="s">
        <v>28</v>
      </c>
      <c r="I85" s="32" t="s">
        <v>29</v>
      </c>
      <c r="J85" s="33">
        <v>8</v>
      </c>
      <c r="K85" s="33"/>
      <c r="L85" s="33"/>
      <c r="M85" s="33"/>
      <c r="N85" s="34">
        <f t="shared" si="9"/>
        <v>8</v>
      </c>
      <c r="O85" s="33">
        <v>70</v>
      </c>
      <c r="P85" s="35">
        <v>12</v>
      </c>
      <c r="Q85" s="36">
        <f t="shared" si="8"/>
        <v>6720</v>
      </c>
      <c r="R85" s="42">
        <f>Q85</f>
        <v>6720</v>
      </c>
      <c r="S85" s="43"/>
    </row>
    <row r="86" spans="1:19" ht="32.1" customHeight="1">
      <c r="A86" s="37">
        <v>26</v>
      </c>
      <c r="B86" s="38">
        <v>603</v>
      </c>
      <c r="C86" s="44" t="s">
        <v>143</v>
      </c>
      <c r="D86" s="40">
        <v>8569088</v>
      </c>
      <c r="E86" s="45" t="s">
        <v>144</v>
      </c>
      <c r="F86" s="41" t="s">
        <v>145</v>
      </c>
      <c r="G86" s="30">
        <v>3</v>
      </c>
      <c r="H86" s="31" t="s">
        <v>28</v>
      </c>
      <c r="I86" s="32" t="s">
        <v>29</v>
      </c>
      <c r="J86" s="33">
        <v>24</v>
      </c>
      <c r="K86" s="33"/>
      <c r="L86" s="33"/>
      <c r="M86" s="33"/>
      <c r="N86" s="34">
        <f t="shared" si="9"/>
        <v>24</v>
      </c>
      <c r="O86" s="33">
        <v>70</v>
      </c>
      <c r="P86" s="35">
        <v>12</v>
      </c>
      <c r="Q86" s="36">
        <f t="shared" si="8"/>
        <v>20160</v>
      </c>
      <c r="R86" s="42">
        <f>Q86</f>
        <v>20160</v>
      </c>
      <c r="S86" s="43"/>
    </row>
    <row r="87" spans="1:19" ht="32.1" customHeight="1">
      <c r="A87" s="37">
        <v>27</v>
      </c>
      <c r="B87" s="38">
        <v>604</v>
      </c>
      <c r="C87" s="44" t="s">
        <v>146</v>
      </c>
      <c r="D87" s="40">
        <v>8222231</v>
      </c>
      <c r="E87" s="45" t="s">
        <v>147</v>
      </c>
      <c r="F87" s="41" t="s">
        <v>148</v>
      </c>
      <c r="G87" s="30">
        <v>3</v>
      </c>
      <c r="H87" s="31" t="s">
        <v>28</v>
      </c>
      <c r="I87" s="32" t="s">
        <v>29</v>
      </c>
      <c r="J87" s="33">
        <v>23</v>
      </c>
      <c r="K87" s="33"/>
      <c r="L87" s="33"/>
      <c r="M87" s="33"/>
      <c r="N87" s="34">
        <f t="shared" si="9"/>
        <v>23</v>
      </c>
      <c r="O87" s="33">
        <v>70</v>
      </c>
      <c r="P87" s="35">
        <v>12</v>
      </c>
      <c r="Q87" s="36">
        <f t="shared" si="8"/>
        <v>19320</v>
      </c>
      <c r="R87" s="42">
        <f>Q87</f>
        <v>19320</v>
      </c>
      <c r="S87" s="43"/>
    </row>
    <row r="88" spans="1:19" ht="32.1" customHeight="1">
      <c r="A88" s="37">
        <v>28</v>
      </c>
      <c r="B88" s="38">
        <v>605</v>
      </c>
      <c r="C88" s="44" t="s">
        <v>149</v>
      </c>
      <c r="D88" s="40">
        <v>8322819</v>
      </c>
      <c r="E88" s="45" t="s">
        <v>150</v>
      </c>
      <c r="F88" s="41" t="s">
        <v>151</v>
      </c>
      <c r="G88" s="30">
        <v>3</v>
      </c>
      <c r="H88" s="31" t="s">
        <v>28</v>
      </c>
      <c r="I88" s="32" t="s">
        <v>29</v>
      </c>
      <c r="J88" s="33">
        <v>20</v>
      </c>
      <c r="K88" s="33"/>
      <c r="L88" s="33"/>
      <c r="M88" s="33"/>
      <c r="N88" s="34">
        <f t="shared" si="9"/>
        <v>20</v>
      </c>
      <c r="O88" s="33">
        <v>70</v>
      </c>
      <c r="P88" s="35">
        <v>12</v>
      </c>
      <c r="Q88" s="36">
        <f t="shared" si="8"/>
        <v>16800</v>
      </c>
      <c r="R88" s="42">
        <f>Q88</f>
        <v>16800</v>
      </c>
      <c r="S88" s="43"/>
    </row>
    <row r="89" spans="1:19" ht="32.1" customHeight="1">
      <c r="A89" s="95">
        <v>29</v>
      </c>
      <c r="B89" s="96">
        <v>606</v>
      </c>
      <c r="C89" s="114" t="s">
        <v>152</v>
      </c>
      <c r="D89" s="85">
        <v>8331163</v>
      </c>
      <c r="E89" s="115" t="s">
        <v>153</v>
      </c>
      <c r="F89" s="102" t="s">
        <v>154</v>
      </c>
      <c r="G89" s="30">
        <v>1</v>
      </c>
      <c r="H89" s="31" t="s">
        <v>34</v>
      </c>
      <c r="I89" s="32" t="s">
        <v>155</v>
      </c>
      <c r="J89" s="33"/>
      <c r="K89" s="33"/>
      <c r="L89" s="33"/>
      <c r="M89" s="33"/>
      <c r="N89" s="34">
        <f t="shared" si="9"/>
        <v>0</v>
      </c>
      <c r="O89" s="33">
        <v>70</v>
      </c>
      <c r="P89" s="35">
        <v>5</v>
      </c>
      <c r="Q89" s="36">
        <f t="shared" si="8"/>
        <v>0</v>
      </c>
      <c r="R89" s="77">
        <f>SUM(Q89:Q90)</f>
        <v>5880</v>
      </c>
      <c r="S89" s="78"/>
    </row>
    <row r="90" spans="1:19" ht="32.1" customHeight="1">
      <c r="A90" s="95"/>
      <c r="B90" s="96"/>
      <c r="C90" s="114"/>
      <c r="D90" s="86"/>
      <c r="E90" s="116"/>
      <c r="F90" s="104"/>
      <c r="G90" s="30">
        <v>3</v>
      </c>
      <c r="H90" s="31" t="s">
        <v>28</v>
      </c>
      <c r="I90" s="32" t="s">
        <v>29</v>
      </c>
      <c r="J90" s="33">
        <v>7</v>
      </c>
      <c r="K90" s="33"/>
      <c r="L90" s="33"/>
      <c r="M90" s="33"/>
      <c r="N90" s="34">
        <f t="shared" si="9"/>
        <v>7</v>
      </c>
      <c r="O90" s="33">
        <v>70</v>
      </c>
      <c r="P90" s="35">
        <v>12</v>
      </c>
      <c r="Q90" s="36">
        <f t="shared" si="8"/>
        <v>5880</v>
      </c>
      <c r="R90" s="77"/>
      <c r="S90" s="78"/>
    </row>
    <row r="91" spans="1:19" ht="32.1" customHeight="1">
      <c r="A91" s="37">
        <v>30</v>
      </c>
      <c r="B91" s="38">
        <v>607</v>
      </c>
      <c r="C91" s="44" t="s">
        <v>156</v>
      </c>
      <c r="D91" s="40">
        <v>8223208</v>
      </c>
      <c r="E91" s="45" t="s">
        <v>157</v>
      </c>
      <c r="F91" s="41" t="s">
        <v>158</v>
      </c>
      <c r="G91" s="30">
        <v>3</v>
      </c>
      <c r="H91" s="31" t="s">
        <v>28</v>
      </c>
      <c r="I91" s="32" t="s">
        <v>29</v>
      </c>
      <c r="J91" s="33">
        <v>13</v>
      </c>
      <c r="K91" s="33"/>
      <c r="L91" s="33"/>
      <c r="M91" s="33"/>
      <c r="N91" s="34">
        <f t="shared" si="9"/>
        <v>13</v>
      </c>
      <c r="O91" s="33">
        <v>70</v>
      </c>
      <c r="P91" s="35">
        <v>12</v>
      </c>
      <c r="Q91" s="36">
        <f t="shared" si="8"/>
        <v>10920</v>
      </c>
      <c r="R91" s="42">
        <f t="shared" ref="R91:R96" si="13">Q91</f>
        <v>10920</v>
      </c>
      <c r="S91" s="43"/>
    </row>
    <row r="92" spans="1:19" ht="32.1" customHeight="1">
      <c r="A92" s="37">
        <v>31</v>
      </c>
      <c r="B92" s="38">
        <v>608</v>
      </c>
      <c r="C92" s="44" t="s">
        <v>159</v>
      </c>
      <c r="D92" s="40">
        <v>8324308</v>
      </c>
      <c r="E92" s="45" t="s">
        <v>160</v>
      </c>
      <c r="F92" s="41" t="s">
        <v>161</v>
      </c>
      <c r="G92" s="30">
        <v>3</v>
      </c>
      <c r="H92" s="31" t="s">
        <v>28</v>
      </c>
      <c r="I92" s="32" t="s">
        <v>29</v>
      </c>
      <c r="J92" s="33">
        <v>17</v>
      </c>
      <c r="K92" s="33"/>
      <c r="L92" s="33"/>
      <c r="M92" s="33"/>
      <c r="N92" s="34">
        <f t="shared" si="9"/>
        <v>17</v>
      </c>
      <c r="O92" s="33">
        <v>70</v>
      </c>
      <c r="P92" s="35">
        <v>12</v>
      </c>
      <c r="Q92" s="36">
        <f t="shared" si="8"/>
        <v>14280</v>
      </c>
      <c r="R92" s="42">
        <f t="shared" si="13"/>
        <v>14280</v>
      </c>
      <c r="S92" s="43"/>
    </row>
    <row r="93" spans="1:19" ht="32.1" customHeight="1">
      <c r="A93" s="37">
        <v>32</v>
      </c>
      <c r="B93" s="38">
        <v>609</v>
      </c>
      <c r="C93" s="44" t="s">
        <v>162</v>
      </c>
      <c r="D93" s="40">
        <v>8351218</v>
      </c>
      <c r="E93" s="46" t="s">
        <v>163</v>
      </c>
      <c r="F93" s="41" t="s">
        <v>164</v>
      </c>
      <c r="G93" s="30">
        <v>3</v>
      </c>
      <c r="H93" s="31" t="s">
        <v>28</v>
      </c>
      <c r="I93" s="32" t="s">
        <v>29</v>
      </c>
      <c r="J93" s="33">
        <v>11</v>
      </c>
      <c r="K93" s="33"/>
      <c r="L93" s="33"/>
      <c r="M93" s="33"/>
      <c r="N93" s="34">
        <f t="shared" si="9"/>
        <v>11</v>
      </c>
      <c r="O93" s="33">
        <v>70</v>
      </c>
      <c r="P93" s="35">
        <v>12</v>
      </c>
      <c r="Q93" s="36">
        <f t="shared" si="8"/>
        <v>9240</v>
      </c>
      <c r="R93" s="42">
        <f t="shared" si="13"/>
        <v>9240</v>
      </c>
      <c r="S93" s="43"/>
    </row>
    <row r="94" spans="1:19" ht="32.1" customHeight="1">
      <c r="A94" s="37">
        <v>33</v>
      </c>
      <c r="B94" s="38">
        <v>610</v>
      </c>
      <c r="C94" s="44" t="s">
        <v>165</v>
      </c>
      <c r="D94" s="40">
        <v>8324093</v>
      </c>
      <c r="E94" s="47" t="s">
        <v>166</v>
      </c>
      <c r="F94" s="41" t="s">
        <v>167</v>
      </c>
      <c r="G94" s="30">
        <v>3</v>
      </c>
      <c r="H94" s="31" t="s">
        <v>28</v>
      </c>
      <c r="I94" s="32" t="s">
        <v>29</v>
      </c>
      <c r="J94" s="33">
        <v>3</v>
      </c>
      <c r="K94" s="33"/>
      <c r="L94" s="33"/>
      <c r="M94" s="33"/>
      <c r="N94" s="34">
        <f t="shared" si="9"/>
        <v>3</v>
      </c>
      <c r="O94" s="33">
        <v>70</v>
      </c>
      <c r="P94" s="35">
        <v>12</v>
      </c>
      <c r="Q94" s="36">
        <f t="shared" si="8"/>
        <v>2520</v>
      </c>
      <c r="R94" s="42">
        <f t="shared" si="13"/>
        <v>2520</v>
      </c>
      <c r="S94" s="43"/>
    </row>
    <row r="95" spans="1:19" ht="32.1" customHeight="1">
      <c r="A95" s="37">
        <v>34</v>
      </c>
      <c r="B95" s="38">
        <v>611</v>
      </c>
      <c r="C95" s="44" t="s">
        <v>168</v>
      </c>
      <c r="D95" s="40">
        <v>8223787</v>
      </c>
      <c r="E95" s="40" t="s">
        <v>169</v>
      </c>
      <c r="F95" s="48" t="s">
        <v>170</v>
      </c>
      <c r="G95" s="30">
        <v>3</v>
      </c>
      <c r="H95" s="31" t="s">
        <v>28</v>
      </c>
      <c r="I95" s="32" t="s">
        <v>29</v>
      </c>
      <c r="J95" s="33">
        <v>22</v>
      </c>
      <c r="K95" s="33"/>
      <c r="L95" s="33"/>
      <c r="M95" s="33"/>
      <c r="N95" s="34">
        <f t="shared" si="9"/>
        <v>22</v>
      </c>
      <c r="O95" s="33">
        <v>70</v>
      </c>
      <c r="P95" s="35">
        <v>12</v>
      </c>
      <c r="Q95" s="36">
        <f t="shared" si="8"/>
        <v>18480</v>
      </c>
      <c r="R95" s="42">
        <f t="shared" si="13"/>
        <v>18480</v>
      </c>
      <c r="S95" s="43"/>
    </row>
    <row r="96" spans="1:19" ht="32.1" customHeight="1">
      <c r="A96" s="37">
        <v>35</v>
      </c>
      <c r="B96" s="38">
        <v>612</v>
      </c>
      <c r="C96" s="44" t="s">
        <v>171</v>
      </c>
      <c r="D96" s="40">
        <v>8561395</v>
      </c>
      <c r="E96" s="40" t="s">
        <v>172</v>
      </c>
      <c r="F96" s="41" t="s">
        <v>173</v>
      </c>
      <c r="G96" s="30">
        <v>3</v>
      </c>
      <c r="H96" s="31" t="s">
        <v>28</v>
      </c>
      <c r="I96" s="32" t="s">
        <v>29</v>
      </c>
      <c r="J96" s="33">
        <v>8</v>
      </c>
      <c r="K96" s="33"/>
      <c r="L96" s="33"/>
      <c r="M96" s="33"/>
      <c r="N96" s="34">
        <f t="shared" si="9"/>
        <v>8</v>
      </c>
      <c r="O96" s="33">
        <v>70</v>
      </c>
      <c r="P96" s="35">
        <v>12</v>
      </c>
      <c r="Q96" s="36">
        <f t="shared" si="8"/>
        <v>6720</v>
      </c>
      <c r="R96" s="42">
        <f t="shared" si="13"/>
        <v>6720</v>
      </c>
      <c r="S96" s="43"/>
    </row>
    <row r="97" spans="1:19" ht="32.1" customHeight="1">
      <c r="A97" s="95">
        <v>36</v>
      </c>
      <c r="B97" s="96">
        <v>613</v>
      </c>
      <c r="C97" s="114" t="s">
        <v>174</v>
      </c>
      <c r="D97" s="85">
        <v>8611006</v>
      </c>
      <c r="E97" s="85" t="s">
        <v>175</v>
      </c>
      <c r="F97" s="102" t="s">
        <v>176</v>
      </c>
      <c r="G97" s="30">
        <v>1</v>
      </c>
      <c r="H97" s="31" t="s">
        <v>177</v>
      </c>
      <c r="I97" s="32" t="s">
        <v>69</v>
      </c>
      <c r="J97" s="35">
        <v>4</v>
      </c>
      <c r="K97" s="33"/>
      <c r="L97" s="33"/>
      <c r="M97" s="33">
        <v>4</v>
      </c>
      <c r="N97" s="34">
        <f t="shared" si="9"/>
        <v>8</v>
      </c>
      <c r="O97" s="33">
        <v>70</v>
      </c>
      <c r="P97" s="35">
        <v>5</v>
      </c>
      <c r="Q97" s="36">
        <f t="shared" si="8"/>
        <v>2800</v>
      </c>
      <c r="R97" s="77">
        <f>SUM(Q97:Q103)</f>
        <v>44520</v>
      </c>
      <c r="S97" s="78"/>
    </row>
    <row r="98" spans="1:19" ht="32.1" customHeight="1">
      <c r="A98" s="95"/>
      <c r="B98" s="96"/>
      <c r="C98" s="114"/>
      <c r="D98" s="98"/>
      <c r="E98" s="98"/>
      <c r="F98" s="103"/>
      <c r="G98" s="30">
        <v>2</v>
      </c>
      <c r="H98" s="31" t="s">
        <v>24</v>
      </c>
      <c r="I98" s="32" t="s">
        <v>35</v>
      </c>
      <c r="J98" s="35">
        <v>3</v>
      </c>
      <c r="K98" s="33"/>
      <c r="L98" s="33"/>
      <c r="M98" s="33">
        <v>16</v>
      </c>
      <c r="N98" s="34">
        <f t="shared" si="9"/>
        <v>19</v>
      </c>
      <c r="O98" s="33">
        <v>70</v>
      </c>
      <c r="P98" s="35">
        <v>5</v>
      </c>
      <c r="Q98" s="36">
        <f t="shared" si="8"/>
        <v>6650</v>
      </c>
      <c r="R98" s="77"/>
      <c r="S98" s="78"/>
    </row>
    <row r="99" spans="1:19" ht="32.1" customHeight="1">
      <c r="A99" s="95"/>
      <c r="B99" s="96"/>
      <c r="C99" s="114"/>
      <c r="D99" s="98"/>
      <c r="E99" s="98"/>
      <c r="F99" s="103"/>
      <c r="G99" s="30">
        <v>2</v>
      </c>
      <c r="H99" s="31" t="s">
        <v>105</v>
      </c>
      <c r="I99" s="32" t="s">
        <v>178</v>
      </c>
      <c r="J99" s="35">
        <v>3</v>
      </c>
      <c r="K99" s="33">
        <v>1</v>
      </c>
      <c r="L99" s="33"/>
      <c r="M99" s="33">
        <v>18</v>
      </c>
      <c r="N99" s="34">
        <f t="shared" si="9"/>
        <v>22</v>
      </c>
      <c r="O99" s="33">
        <v>70</v>
      </c>
      <c r="P99" s="35">
        <v>8</v>
      </c>
      <c r="Q99" s="36">
        <f t="shared" si="8"/>
        <v>12320</v>
      </c>
      <c r="R99" s="77"/>
      <c r="S99" s="78"/>
    </row>
    <row r="100" spans="1:19" ht="32.1" customHeight="1">
      <c r="A100" s="95"/>
      <c r="B100" s="96"/>
      <c r="C100" s="114"/>
      <c r="D100" s="98"/>
      <c r="E100" s="98"/>
      <c r="F100" s="103"/>
      <c r="G100" s="30">
        <v>3</v>
      </c>
      <c r="H100" s="31" t="s">
        <v>179</v>
      </c>
      <c r="I100" s="32" t="s">
        <v>35</v>
      </c>
      <c r="J100" s="35">
        <v>4</v>
      </c>
      <c r="K100" s="33"/>
      <c r="L100" s="33"/>
      <c r="M100" s="33"/>
      <c r="N100" s="34">
        <f t="shared" si="9"/>
        <v>4</v>
      </c>
      <c r="O100" s="33">
        <v>70</v>
      </c>
      <c r="P100" s="35">
        <v>7</v>
      </c>
      <c r="Q100" s="36">
        <f t="shared" si="8"/>
        <v>1960</v>
      </c>
      <c r="R100" s="77"/>
      <c r="S100" s="78"/>
    </row>
    <row r="101" spans="1:19" ht="32.1" customHeight="1">
      <c r="A101" s="95"/>
      <c r="B101" s="96"/>
      <c r="C101" s="114"/>
      <c r="D101" s="98"/>
      <c r="E101" s="98"/>
      <c r="F101" s="103"/>
      <c r="G101" s="30">
        <v>3</v>
      </c>
      <c r="H101" s="31" t="s">
        <v>52</v>
      </c>
      <c r="I101" s="32" t="s">
        <v>104</v>
      </c>
      <c r="J101" s="35">
        <v>3</v>
      </c>
      <c r="K101" s="33"/>
      <c r="L101" s="33"/>
      <c r="M101" s="33"/>
      <c r="N101" s="34">
        <f t="shared" si="9"/>
        <v>3</v>
      </c>
      <c r="O101" s="33">
        <v>70</v>
      </c>
      <c r="P101" s="35">
        <v>7</v>
      </c>
      <c r="Q101" s="36">
        <f t="shared" si="8"/>
        <v>1470</v>
      </c>
      <c r="R101" s="77"/>
      <c r="S101" s="78"/>
    </row>
    <row r="102" spans="1:19" ht="32.1" customHeight="1">
      <c r="A102" s="95"/>
      <c r="B102" s="96"/>
      <c r="C102" s="114"/>
      <c r="D102" s="98"/>
      <c r="E102" s="98"/>
      <c r="F102" s="103"/>
      <c r="G102" s="30">
        <v>3</v>
      </c>
      <c r="H102" s="31" t="s">
        <v>107</v>
      </c>
      <c r="I102" s="32" t="s">
        <v>180</v>
      </c>
      <c r="J102" s="35">
        <v>3</v>
      </c>
      <c r="K102" s="33"/>
      <c r="L102" s="33"/>
      <c r="M102" s="33"/>
      <c r="N102" s="34">
        <f t="shared" si="9"/>
        <v>3</v>
      </c>
      <c r="O102" s="33">
        <v>70</v>
      </c>
      <c r="P102" s="35">
        <v>4</v>
      </c>
      <c r="Q102" s="36">
        <f t="shared" si="8"/>
        <v>840</v>
      </c>
      <c r="R102" s="77"/>
      <c r="S102" s="78"/>
    </row>
    <row r="103" spans="1:19" ht="32.1" customHeight="1">
      <c r="A103" s="95"/>
      <c r="B103" s="96"/>
      <c r="C103" s="114"/>
      <c r="D103" s="86"/>
      <c r="E103" s="86"/>
      <c r="F103" s="104"/>
      <c r="G103" s="30">
        <v>3</v>
      </c>
      <c r="H103" s="31" t="s">
        <v>28</v>
      </c>
      <c r="I103" s="32" t="s">
        <v>29</v>
      </c>
      <c r="J103" s="33">
        <v>22</v>
      </c>
      <c r="K103" s="33"/>
      <c r="L103" s="33"/>
      <c r="M103" s="33"/>
      <c r="N103" s="34">
        <f t="shared" si="9"/>
        <v>22</v>
      </c>
      <c r="O103" s="33">
        <v>70</v>
      </c>
      <c r="P103" s="35">
        <v>12</v>
      </c>
      <c r="Q103" s="36">
        <f t="shared" si="8"/>
        <v>18480</v>
      </c>
      <c r="R103" s="77"/>
      <c r="S103" s="78"/>
    </row>
    <row r="104" spans="1:19" ht="32.1" customHeight="1">
      <c r="A104" s="95">
        <v>37</v>
      </c>
      <c r="B104" s="96">
        <v>614</v>
      </c>
      <c r="C104" s="114" t="s">
        <v>181</v>
      </c>
      <c r="D104" s="85">
        <v>8264624</v>
      </c>
      <c r="E104" s="85" t="s">
        <v>182</v>
      </c>
      <c r="F104" s="102" t="s">
        <v>183</v>
      </c>
      <c r="G104" s="30">
        <v>1</v>
      </c>
      <c r="H104" s="31" t="s">
        <v>34</v>
      </c>
      <c r="I104" s="32" t="s">
        <v>184</v>
      </c>
      <c r="J104" s="33">
        <v>11</v>
      </c>
      <c r="K104" s="33">
        <v>2</v>
      </c>
      <c r="L104" s="33"/>
      <c r="M104" s="33">
        <v>3</v>
      </c>
      <c r="N104" s="34">
        <f t="shared" si="9"/>
        <v>16</v>
      </c>
      <c r="O104" s="33">
        <v>70</v>
      </c>
      <c r="P104" s="35">
        <v>4</v>
      </c>
      <c r="Q104" s="36">
        <f t="shared" si="8"/>
        <v>4480</v>
      </c>
      <c r="R104" s="77">
        <f>SUM(Q104:Q106)</f>
        <v>35000</v>
      </c>
      <c r="S104" s="78"/>
    </row>
    <row r="105" spans="1:19" ht="32.1" customHeight="1">
      <c r="A105" s="95"/>
      <c r="B105" s="96"/>
      <c r="C105" s="114"/>
      <c r="D105" s="98"/>
      <c r="E105" s="98"/>
      <c r="F105" s="103"/>
      <c r="G105" s="30">
        <v>3</v>
      </c>
      <c r="H105" s="31" t="s">
        <v>28</v>
      </c>
      <c r="I105" s="32" t="s">
        <v>185</v>
      </c>
      <c r="J105" s="33">
        <v>11</v>
      </c>
      <c r="K105" s="33"/>
      <c r="L105" s="33"/>
      <c r="M105" s="33"/>
      <c r="N105" s="34">
        <f t="shared" si="9"/>
        <v>11</v>
      </c>
      <c r="O105" s="33">
        <v>70</v>
      </c>
      <c r="P105" s="35">
        <v>8</v>
      </c>
      <c r="Q105" s="36">
        <f t="shared" si="8"/>
        <v>6160</v>
      </c>
      <c r="R105" s="77"/>
      <c r="S105" s="78"/>
    </row>
    <row r="106" spans="1:19" ht="32.1" customHeight="1">
      <c r="A106" s="95"/>
      <c r="B106" s="96"/>
      <c r="C106" s="114"/>
      <c r="D106" s="86"/>
      <c r="E106" s="86"/>
      <c r="F106" s="104"/>
      <c r="G106" s="30">
        <v>3</v>
      </c>
      <c r="H106" s="31" t="s">
        <v>28</v>
      </c>
      <c r="I106" s="32" t="s">
        <v>29</v>
      </c>
      <c r="J106" s="33">
        <v>29</v>
      </c>
      <c r="K106" s="33"/>
      <c r="L106" s="33"/>
      <c r="M106" s="33"/>
      <c r="N106" s="34">
        <f t="shared" si="9"/>
        <v>29</v>
      </c>
      <c r="O106" s="33">
        <v>70</v>
      </c>
      <c r="P106" s="35">
        <v>12</v>
      </c>
      <c r="Q106" s="36">
        <f t="shared" si="8"/>
        <v>24360</v>
      </c>
      <c r="R106" s="77"/>
      <c r="S106" s="78"/>
    </row>
    <row r="107" spans="1:19" ht="32.1" customHeight="1">
      <c r="A107" s="37">
        <v>38</v>
      </c>
      <c r="B107" s="38">
        <v>615</v>
      </c>
      <c r="C107" s="44" t="s">
        <v>186</v>
      </c>
      <c r="D107" s="40">
        <v>8265597</v>
      </c>
      <c r="E107" s="45" t="s">
        <v>187</v>
      </c>
      <c r="F107" s="41" t="s">
        <v>188</v>
      </c>
      <c r="G107" s="30">
        <v>3</v>
      </c>
      <c r="H107" s="31" t="s">
        <v>28</v>
      </c>
      <c r="I107" s="32" t="s">
        <v>29</v>
      </c>
      <c r="J107" s="33">
        <v>8</v>
      </c>
      <c r="K107" s="33"/>
      <c r="L107" s="33"/>
      <c r="M107" s="33"/>
      <c r="N107" s="34">
        <f t="shared" si="9"/>
        <v>8</v>
      </c>
      <c r="O107" s="33">
        <v>70</v>
      </c>
      <c r="P107" s="35">
        <v>12</v>
      </c>
      <c r="Q107" s="36">
        <f t="shared" si="8"/>
        <v>6720</v>
      </c>
      <c r="R107" s="42">
        <f>Q107</f>
        <v>6720</v>
      </c>
      <c r="S107" s="43"/>
    </row>
    <row r="108" spans="1:19" ht="32.1" customHeight="1">
      <c r="A108" s="79">
        <v>39</v>
      </c>
      <c r="B108" s="81">
        <v>616</v>
      </c>
      <c r="C108" s="119" t="s">
        <v>189</v>
      </c>
      <c r="D108" s="85">
        <v>8266945</v>
      </c>
      <c r="E108" s="122" t="s">
        <v>190</v>
      </c>
      <c r="F108" s="102" t="s">
        <v>191</v>
      </c>
      <c r="G108" s="30">
        <v>1</v>
      </c>
      <c r="H108" s="31" t="s">
        <v>34</v>
      </c>
      <c r="I108" s="32" t="s">
        <v>50</v>
      </c>
      <c r="J108" s="33">
        <v>2</v>
      </c>
      <c r="K108" s="33"/>
      <c r="L108" s="33"/>
      <c r="M108" s="33"/>
      <c r="N108" s="34">
        <f t="shared" si="9"/>
        <v>2</v>
      </c>
      <c r="O108" s="33">
        <v>70</v>
      </c>
      <c r="P108" s="35">
        <v>3</v>
      </c>
      <c r="Q108" s="36">
        <f t="shared" si="8"/>
        <v>420</v>
      </c>
      <c r="R108" s="91">
        <f>SUM(Q108:Q112)</f>
        <v>10710</v>
      </c>
      <c r="S108" s="93"/>
    </row>
    <row r="109" spans="1:19" ht="32.1" customHeight="1">
      <c r="A109" s="117"/>
      <c r="B109" s="118"/>
      <c r="C109" s="120"/>
      <c r="D109" s="98"/>
      <c r="E109" s="123"/>
      <c r="F109" s="103"/>
      <c r="G109" s="30">
        <v>2</v>
      </c>
      <c r="H109" s="31" t="s">
        <v>192</v>
      </c>
      <c r="I109" s="32" t="s">
        <v>29</v>
      </c>
      <c r="J109" s="33">
        <v>3</v>
      </c>
      <c r="K109" s="33"/>
      <c r="L109" s="33"/>
      <c r="M109" s="33"/>
      <c r="N109" s="34">
        <f t="shared" si="9"/>
        <v>3</v>
      </c>
      <c r="O109" s="33">
        <v>0</v>
      </c>
      <c r="P109" s="35">
        <v>5</v>
      </c>
      <c r="Q109" s="36">
        <f t="shared" si="8"/>
        <v>0</v>
      </c>
      <c r="R109" s="125"/>
      <c r="S109" s="126"/>
    </row>
    <row r="110" spans="1:19" ht="32.1" customHeight="1">
      <c r="A110" s="117"/>
      <c r="B110" s="118"/>
      <c r="C110" s="120"/>
      <c r="D110" s="98"/>
      <c r="E110" s="123"/>
      <c r="F110" s="103"/>
      <c r="G110" s="30">
        <v>3</v>
      </c>
      <c r="H110" s="31" t="s">
        <v>193</v>
      </c>
      <c r="I110" s="32" t="s">
        <v>73</v>
      </c>
      <c r="J110" s="33">
        <v>2</v>
      </c>
      <c r="K110" s="33"/>
      <c r="L110" s="33"/>
      <c r="M110" s="33"/>
      <c r="N110" s="34">
        <f t="shared" si="9"/>
        <v>2</v>
      </c>
      <c r="O110" s="33">
        <v>70</v>
      </c>
      <c r="P110" s="35">
        <v>9</v>
      </c>
      <c r="Q110" s="36">
        <f t="shared" ref="Q110:Q186" si="14">N110*P110*O110</f>
        <v>1260</v>
      </c>
      <c r="R110" s="125"/>
      <c r="S110" s="126"/>
    </row>
    <row r="111" spans="1:19" ht="32.1" customHeight="1">
      <c r="A111" s="117"/>
      <c r="B111" s="118"/>
      <c r="C111" s="120"/>
      <c r="D111" s="98"/>
      <c r="E111" s="123"/>
      <c r="F111" s="103"/>
      <c r="G111" s="30">
        <v>3</v>
      </c>
      <c r="H111" s="31" t="s">
        <v>194</v>
      </c>
      <c r="I111" s="32" t="s">
        <v>121</v>
      </c>
      <c r="J111" s="33">
        <v>3</v>
      </c>
      <c r="K111" s="33"/>
      <c r="L111" s="33"/>
      <c r="M111" s="33"/>
      <c r="N111" s="34">
        <f t="shared" si="9"/>
        <v>3</v>
      </c>
      <c r="O111" s="33">
        <v>70</v>
      </c>
      <c r="P111" s="35">
        <v>7</v>
      </c>
      <c r="Q111" s="36">
        <f t="shared" si="14"/>
        <v>1470</v>
      </c>
      <c r="R111" s="125"/>
      <c r="S111" s="126"/>
    </row>
    <row r="112" spans="1:19" ht="32.1" customHeight="1">
      <c r="A112" s="80"/>
      <c r="B112" s="82"/>
      <c r="C112" s="121"/>
      <c r="D112" s="86"/>
      <c r="E112" s="124"/>
      <c r="F112" s="104"/>
      <c r="G112" s="30">
        <v>3</v>
      </c>
      <c r="H112" s="31" t="s">
        <v>28</v>
      </c>
      <c r="I112" s="32" t="s">
        <v>29</v>
      </c>
      <c r="J112" s="33">
        <v>9</v>
      </c>
      <c r="K112" s="33"/>
      <c r="L112" s="33"/>
      <c r="M112" s="33"/>
      <c r="N112" s="34">
        <f t="shared" ref="N112:N175" si="15">SUM(J112:M112)</f>
        <v>9</v>
      </c>
      <c r="O112" s="33">
        <v>70</v>
      </c>
      <c r="P112" s="35">
        <v>12</v>
      </c>
      <c r="Q112" s="36">
        <f t="shared" si="14"/>
        <v>7560</v>
      </c>
      <c r="R112" s="92"/>
      <c r="S112" s="94"/>
    </row>
    <row r="113" spans="1:19" ht="32.1" customHeight="1">
      <c r="A113" s="37">
        <v>40</v>
      </c>
      <c r="B113" s="38">
        <v>617</v>
      </c>
      <c r="C113" s="44" t="s">
        <v>195</v>
      </c>
      <c r="D113" s="40">
        <v>8523984</v>
      </c>
      <c r="E113" s="40" t="s">
        <v>196</v>
      </c>
      <c r="F113" s="49" t="s">
        <v>197</v>
      </c>
      <c r="G113" s="30">
        <v>3</v>
      </c>
      <c r="H113" s="31" t="s">
        <v>28</v>
      </c>
      <c r="I113" s="32" t="s">
        <v>29</v>
      </c>
      <c r="J113" s="33">
        <v>17</v>
      </c>
      <c r="K113" s="33"/>
      <c r="L113" s="33"/>
      <c r="M113" s="33"/>
      <c r="N113" s="34">
        <f t="shared" si="15"/>
        <v>17</v>
      </c>
      <c r="O113" s="33">
        <v>70</v>
      </c>
      <c r="P113" s="35">
        <v>12</v>
      </c>
      <c r="Q113" s="36">
        <f t="shared" si="14"/>
        <v>14280</v>
      </c>
      <c r="R113" s="42">
        <f>SUM(Q113:Q113)</f>
        <v>14280</v>
      </c>
      <c r="S113" s="43"/>
    </row>
    <row r="114" spans="1:19" ht="28.5">
      <c r="A114" s="37">
        <v>41</v>
      </c>
      <c r="B114" s="38">
        <v>618</v>
      </c>
      <c r="C114" s="44" t="s">
        <v>198</v>
      </c>
      <c r="D114" s="40">
        <v>8520209</v>
      </c>
      <c r="E114" s="45" t="s">
        <v>199</v>
      </c>
      <c r="F114" s="41" t="s">
        <v>200</v>
      </c>
      <c r="G114" s="30">
        <v>3</v>
      </c>
      <c r="H114" s="31" t="s">
        <v>28</v>
      </c>
      <c r="I114" s="32" t="s">
        <v>29</v>
      </c>
      <c r="J114" s="33">
        <v>24</v>
      </c>
      <c r="K114" s="33"/>
      <c r="L114" s="33"/>
      <c r="M114" s="33"/>
      <c r="N114" s="34">
        <f t="shared" si="15"/>
        <v>24</v>
      </c>
      <c r="O114" s="33">
        <v>70</v>
      </c>
      <c r="P114" s="35">
        <v>12</v>
      </c>
      <c r="Q114" s="36">
        <f t="shared" si="14"/>
        <v>20160</v>
      </c>
      <c r="R114" s="42">
        <f>Q114</f>
        <v>20160</v>
      </c>
      <c r="S114" s="43"/>
    </row>
    <row r="115" spans="1:19" ht="32.1" customHeight="1">
      <c r="A115" s="37">
        <v>42</v>
      </c>
      <c r="B115" s="38">
        <v>619</v>
      </c>
      <c r="C115" s="44" t="s">
        <v>201</v>
      </c>
      <c r="D115" s="40">
        <v>8562619</v>
      </c>
      <c r="E115" s="47" t="s">
        <v>202</v>
      </c>
      <c r="F115" s="41" t="s">
        <v>203</v>
      </c>
      <c r="G115" s="30">
        <v>3</v>
      </c>
      <c r="H115" s="31" t="s">
        <v>28</v>
      </c>
      <c r="I115" s="32" t="s">
        <v>29</v>
      </c>
      <c r="J115" s="33">
        <v>16</v>
      </c>
      <c r="K115" s="33"/>
      <c r="L115" s="33"/>
      <c r="M115" s="33"/>
      <c r="N115" s="34">
        <f t="shared" si="15"/>
        <v>16</v>
      </c>
      <c r="O115" s="33">
        <v>70</v>
      </c>
      <c r="P115" s="35">
        <v>12</v>
      </c>
      <c r="Q115" s="36">
        <f t="shared" si="14"/>
        <v>13440</v>
      </c>
      <c r="R115" s="42">
        <f>Q115</f>
        <v>13440</v>
      </c>
      <c r="S115" s="43"/>
    </row>
    <row r="116" spans="1:19" ht="32.1" customHeight="1">
      <c r="A116" s="37">
        <v>43</v>
      </c>
      <c r="B116" s="38">
        <v>620</v>
      </c>
      <c r="C116" s="44" t="s">
        <v>204</v>
      </c>
      <c r="D116" s="40">
        <v>8421611</v>
      </c>
      <c r="E116" s="47" t="s">
        <v>205</v>
      </c>
      <c r="F116" s="41" t="s">
        <v>206</v>
      </c>
      <c r="G116" s="30">
        <v>3</v>
      </c>
      <c r="H116" s="31" t="s">
        <v>28</v>
      </c>
      <c r="I116" s="32" t="s">
        <v>29</v>
      </c>
      <c r="J116" s="33">
        <v>10</v>
      </c>
      <c r="K116" s="33"/>
      <c r="L116" s="33"/>
      <c r="M116" s="33"/>
      <c r="N116" s="34">
        <f t="shared" si="15"/>
        <v>10</v>
      </c>
      <c r="O116" s="33">
        <v>70</v>
      </c>
      <c r="P116" s="35">
        <v>12</v>
      </c>
      <c r="Q116" s="36">
        <f t="shared" si="14"/>
        <v>8400</v>
      </c>
      <c r="R116" s="42">
        <f>Q116</f>
        <v>8400</v>
      </c>
      <c r="S116" s="43"/>
    </row>
    <row r="117" spans="1:19" ht="32.1" customHeight="1">
      <c r="A117" s="37">
        <v>44</v>
      </c>
      <c r="B117" s="38">
        <v>621</v>
      </c>
      <c r="C117" s="44" t="s">
        <v>207</v>
      </c>
      <c r="D117" s="40">
        <v>8524663</v>
      </c>
      <c r="E117" s="47" t="s">
        <v>208</v>
      </c>
      <c r="F117" s="41" t="s">
        <v>209</v>
      </c>
      <c r="G117" s="30">
        <v>3</v>
      </c>
      <c r="H117" s="31" t="s">
        <v>28</v>
      </c>
      <c r="I117" s="32" t="s">
        <v>29</v>
      </c>
      <c r="J117" s="33">
        <v>15</v>
      </c>
      <c r="K117" s="33"/>
      <c r="L117" s="33"/>
      <c r="M117" s="33"/>
      <c r="N117" s="34">
        <f t="shared" si="15"/>
        <v>15</v>
      </c>
      <c r="O117" s="33">
        <v>70</v>
      </c>
      <c r="P117" s="35">
        <v>12</v>
      </c>
      <c r="Q117" s="36">
        <f t="shared" si="14"/>
        <v>12600</v>
      </c>
      <c r="R117" s="42">
        <f>Q117</f>
        <v>12600</v>
      </c>
      <c r="S117" s="43"/>
    </row>
    <row r="118" spans="1:19" ht="32.1" customHeight="1">
      <c r="A118" s="79">
        <v>45</v>
      </c>
      <c r="B118" s="81">
        <v>622</v>
      </c>
      <c r="C118" s="119" t="s">
        <v>210</v>
      </c>
      <c r="D118" s="85">
        <v>8525043</v>
      </c>
      <c r="E118" s="85" t="s">
        <v>211</v>
      </c>
      <c r="F118" s="102" t="s">
        <v>212</v>
      </c>
      <c r="G118" s="30">
        <v>1</v>
      </c>
      <c r="H118" s="31" t="s">
        <v>34</v>
      </c>
      <c r="I118" s="32" t="s">
        <v>213</v>
      </c>
      <c r="J118" s="33"/>
      <c r="K118" s="33"/>
      <c r="L118" s="33"/>
      <c r="M118" s="33"/>
      <c r="N118" s="34">
        <f t="shared" si="15"/>
        <v>0</v>
      </c>
      <c r="O118" s="33">
        <v>70</v>
      </c>
      <c r="P118" s="35">
        <v>5</v>
      </c>
      <c r="Q118" s="36">
        <f t="shared" si="14"/>
        <v>0</v>
      </c>
      <c r="R118" s="77">
        <f>SUM(Q118:Q119)</f>
        <v>5040</v>
      </c>
      <c r="S118" s="78"/>
    </row>
    <row r="119" spans="1:19" ht="32.1" customHeight="1">
      <c r="A119" s="80"/>
      <c r="B119" s="82"/>
      <c r="C119" s="121"/>
      <c r="D119" s="86"/>
      <c r="E119" s="86"/>
      <c r="F119" s="104"/>
      <c r="G119" s="30">
        <v>3</v>
      </c>
      <c r="H119" s="31" t="s">
        <v>28</v>
      </c>
      <c r="I119" s="32" t="s">
        <v>29</v>
      </c>
      <c r="J119" s="33">
        <v>6</v>
      </c>
      <c r="K119" s="33"/>
      <c r="L119" s="33"/>
      <c r="M119" s="33"/>
      <c r="N119" s="34">
        <f t="shared" si="15"/>
        <v>6</v>
      </c>
      <c r="O119" s="33">
        <v>70</v>
      </c>
      <c r="P119" s="35">
        <v>12</v>
      </c>
      <c r="Q119" s="36">
        <f t="shared" si="14"/>
        <v>5040</v>
      </c>
      <c r="R119" s="77"/>
      <c r="S119" s="78"/>
    </row>
    <row r="120" spans="1:19" ht="30" customHeight="1">
      <c r="A120" s="79">
        <v>46</v>
      </c>
      <c r="B120" s="81">
        <v>623</v>
      </c>
      <c r="C120" s="119" t="s">
        <v>214</v>
      </c>
      <c r="D120" s="85">
        <v>8528720</v>
      </c>
      <c r="E120" s="122" t="s">
        <v>215</v>
      </c>
      <c r="F120" s="102" t="s">
        <v>216</v>
      </c>
      <c r="G120" s="30">
        <v>1</v>
      </c>
      <c r="H120" s="31" t="s">
        <v>34</v>
      </c>
      <c r="I120" s="32" t="s">
        <v>69</v>
      </c>
      <c r="J120" s="33">
        <v>3</v>
      </c>
      <c r="K120" s="33"/>
      <c r="L120" s="33"/>
      <c r="M120" s="33">
        <v>14</v>
      </c>
      <c r="N120" s="34">
        <f t="shared" si="15"/>
        <v>17</v>
      </c>
      <c r="O120" s="33">
        <v>70</v>
      </c>
      <c r="P120" s="35">
        <v>5</v>
      </c>
      <c r="Q120" s="36">
        <f t="shared" si="14"/>
        <v>5950</v>
      </c>
      <c r="R120" s="91">
        <f>SUM(Q120:Q122)</f>
        <v>23380</v>
      </c>
      <c r="S120" s="78"/>
    </row>
    <row r="121" spans="1:19" ht="30" customHeight="1">
      <c r="A121" s="117"/>
      <c r="B121" s="118"/>
      <c r="C121" s="120"/>
      <c r="D121" s="98"/>
      <c r="E121" s="123"/>
      <c r="F121" s="103"/>
      <c r="G121" s="30">
        <v>3</v>
      </c>
      <c r="H121" s="31" t="s">
        <v>193</v>
      </c>
      <c r="I121" s="32" t="s">
        <v>121</v>
      </c>
      <c r="J121" s="33">
        <v>3</v>
      </c>
      <c r="K121" s="33"/>
      <c r="L121" s="33"/>
      <c r="M121" s="33"/>
      <c r="N121" s="34">
        <f t="shared" si="15"/>
        <v>3</v>
      </c>
      <c r="O121" s="33">
        <v>70</v>
      </c>
      <c r="P121" s="35">
        <v>7</v>
      </c>
      <c r="Q121" s="36">
        <f t="shared" si="14"/>
        <v>1470</v>
      </c>
      <c r="R121" s="125"/>
      <c r="S121" s="78"/>
    </row>
    <row r="122" spans="1:19" ht="30" customHeight="1">
      <c r="A122" s="80"/>
      <c r="B122" s="82"/>
      <c r="C122" s="121"/>
      <c r="D122" s="86"/>
      <c r="E122" s="124"/>
      <c r="F122" s="104"/>
      <c r="G122" s="30">
        <v>3</v>
      </c>
      <c r="H122" s="31" t="s">
        <v>28</v>
      </c>
      <c r="I122" s="32" t="s">
        <v>29</v>
      </c>
      <c r="J122" s="33">
        <v>19</v>
      </c>
      <c r="K122" s="33"/>
      <c r="L122" s="33"/>
      <c r="M122" s="33"/>
      <c r="N122" s="34">
        <f t="shared" si="15"/>
        <v>19</v>
      </c>
      <c r="O122" s="33">
        <v>70</v>
      </c>
      <c r="P122" s="35">
        <v>12</v>
      </c>
      <c r="Q122" s="36">
        <f t="shared" si="14"/>
        <v>15960</v>
      </c>
      <c r="R122" s="92"/>
      <c r="S122" s="78"/>
    </row>
    <row r="123" spans="1:19" ht="30" customHeight="1">
      <c r="A123" s="37">
        <v>47</v>
      </c>
      <c r="B123" s="38">
        <v>624</v>
      </c>
      <c r="C123" s="44" t="s">
        <v>217</v>
      </c>
      <c r="D123" s="40">
        <v>8571746</v>
      </c>
      <c r="E123" s="47" t="s">
        <v>218</v>
      </c>
      <c r="F123" s="41" t="s">
        <v>219</v>
      </c>
      <c r="G123" s="30">
        <v>3</v>
      </c>
      <c r="H123" s="31" t="s">
        <v>28</v>
      </c>
      <c r="I123" s="32" t="s">
        <v>29</v>
      </c>
      <c r="J123" s="33">
        <v>15</v>
      </c>
      <c r="K123" s="33"/>
      <c r="L123" s="33"/>
      <c r="M123" s="33"/>
      <c r="N123" s="34">
        <f t="shared" si="15"/>
        <v>15</v>
      </c>
      <c r="O123" s="33">
        <v>70</v>
      </c>
      <c r="P123" s="35">
        <v>12</v>
      </c>
      <c r="Q123" s="36">
        <f t="shared" si="14"/>
        <v>12600</v>
      </c>
      <c r="R123" s="42">
        <f>Q123</f>
        <v>12600</v>
      </c>
      <c r="S123" s="43"/>
    </row>
    <row r="124" spans="1:19" ht="30" customHeight="1">
      <c r="A124" s="37">
        <v>48</v>
      </c>
      <c r="B124" s="38">
        <v>625</v>
      </c>
      <c r="C124" s="44" t="s">
        <v>220</v>
      </c>
      <c r="D124" s="40">
        <v>8661223</v>
      </c>
      <c r="E124" s="47" t="s">
        <v>221</v>
      </c>
      <c r="F124" s="41" t="s">
        <v>222</v>
      </c>
      <c r="G124" s="30">
        <v>3</v>
      </c>
      <c r="H124" s="50" t="s">
        <v>223</v>
      </c>
      <c r="I124" s="31"/>
      <c r="J124" s="33"/>
      <c r="K124" s="33"/>
      <c r="L124" s="33"/>
      <c r="M124" s="33"/>
      <c r="N124" s="34">
        <f t="shared" si="15"/>
        <v>0</v>
      </c>
      <c r="O124" s="33">
        <v>70</v>
      </c>
      <c r="P124" s="33"/>
      <c r="Q124" s="36">
        <f t="shared" si="14"/>
        <v>0</v>
      </c>
      <c r="R124" s="42">
        <f>Q124</f>
        <v>0</v>
      </c>
      <c r="S124" s="43"/>
    </row>
    <row r="125" spans="1:19" ht="30" customHeight="1">
      <c r="A125" s="79">
        <v>49</v>
      </c>
      <c r="B125" s="81">
        <v>626</v>
      </c>
      <c r="C125" s="119" t="s">
        <v>224</v>
      </c>
      <c r="D125" s="85">
        <v>8651024</v>
      </c>
      <c r="E125" s="85" t="s">
        <v>225</v>
      </c>
      <c r="F125" s="102" t="s">
        <v>226</v>
      </c>
      <c r="G125" s="30">
        <v>2</v>
      </c>
      <c r="H125" s="31" t="s">
        <v>24</v>
      </c>
      <c r="I125" s="32" t="s">
        <v>69</v>
      </c>
      <c r="J125" s="35"/>
      <c r="K125" s="33"/>
      <c r="L125" s="33"/>
      <c r="M125" s="33">
        <v>1</v>
      </c>
      <c r="N125" s="34">
        <f t="shared" si="15"/>
        <v>1</v>
      </c>
      <c r="O125" s="33">
        <v>70</v>
      </c>
      <c r="P125" s="35">
        <v>5</v>
      </c>
      <c r="Q125" s="36">
        <f t="shared" si="14"/>
        <v>350</v>
      </c>
      <c r="R125" s="77">
        <f>SUM(Q125:Q126)</f>
        <v>4550</v>
      </c>
      <c r="S125" s="78"/>
    </row>
    <row r="126" spans="1:19" ht="30" customHeight="1">
      <c r="A126" s="80"/>
      <c r="B126" s="82"/>
      <c r="C126" s="121"/>
      <c r="D126" s="86"/>
      <c r="E126" s="86"/>
      <c r="F126" s="104"/>
      <c r="G126" s="30">
        <v>3</v>
      </c>
      <c r="H126" s="31" t="s">
        <v>28</v>
      </c>
      <c r="I126" s="32" t="s">
        <v>29</v>
      </c>
      <c r="J126" s="33">
        <v>5</v>
      </c>
      <c r="K126" s="33"/>
      <c r="L126" s="33"/>
      <c r="M126" s="33"/>
      <c r="N126" s="34">
        <f t="shared" si="15"/>
        <v>5</v>
      </c>
      <c r="O126" s="33">
        <v>70</v>
      </c>
      <c r="P126" s="35">
        <v>12</v>
      </c>
      <c r="Q126" s="36">
        <f t="shared" si="14"/>
        <v>4200</v>
      </c>
      <c r="R126" s="77"/>
      <c r="S126" s="78"/>
    </row>
    <row r="127" spans="1:19" ht="30" customHeight="1">
      <c r="A127" s="95">
        <v>50</v>
      </c>
      <c r="B127" s="96">
        <v>627</v>
      </c>
      <c r="C127" s="97" t="s">
        <v>227</v>
      </c>
      <c r="D127" s="85" t="s">
        <v>228</v>
      </c>
      <c r="E127" s="87"/>
      <c r="F127" s="102" t="s">
        <v>229</v>
      </c>
      <c r="G127" s="30">
        <v>1</v>
      </c>
      <c r="H127" s="31" t="s">
        <v>230</v>
      </c>
      <c r="I127" s="32" t="s">
        <v>69</v>
      </c>
      <c r="J127" s="33"/>
      <c r="K127" s="33"/>
      <c r="L127" s="33"/>
      <c r="M127" s="33">
        <v>10</v>
      </c>
      <c r="N127" s="34">
        <f t="shared" si="15"/>
        <v>10</v>
      </c>
      <c r="O127" s="33">
        <v>70</v>
      </c>
      <c r="P127" s="35">
        <v>5</v>
      </c>
      <c r="Q127" s="36">
        <f t="shared" si="14"/>
        <v>3500</v>
      </c>
      <c r="R127" s="77">
        <f>SUM(Q127:Q128)</f>
        <v>10220</v>
      </c>
      <c r="S127" s="78"/>
    </row>
    <row r="128" spans="1:19" ht="30" customHeight="1">
      <c r="A128" s="95"/>
      <c r="B128" s="96"/>
      <c r="C128" s="97"/>
      <c r="D128" s="86"/>
      <c r="E128" s="88"/>
      <c r="F128" s="104"/>
      <c r="G128" s="30">
        <v>3</v>
      </c>
      <c r="H128" s="31" t="s">
        <v>28</v>
      </c>
      <c r="I128" s="32" t="s">
        <v>29</v>
      </c>
      <c r="J128" s="33">
        <v>8</v>
      </c>
      <c r="K128" s="33"/>
      <c r="L128" s="33"/>
      <c r="M128" s="33"/>
      <c r="N128" s="34">
        <f t="shared" si="15"/>
        <v>8</v>
      </c>
      <c r="O128" s="33">
        <v>70</v>
      </c>
      <c r="P128" s="35">
        <v>12</v>
      </c>
      <c r="Q128" s="36">
        <f t="shared" si="14"/>
        <v>6720</v>
      </c>
      <c r="R128" s="77"/>
      <c r="S128" s="78"/>
    </row>
    <row r="129" spans="1:19" ht="30" customHeight="1">
      <c r="A129" s="79">
        <v>51</v>
      </c>
      <c r="B129" s="127">
        <v>628</v>
      </c>
      <c r="C129" s="119" t="s">
        <v>231</v>
      </c>
      <c r="D129" s="85">
        <v>8651640</v>
      </c>
      <c r="E129" s="85" t="s">
        <v>232</v>
      </c>
      <c r="F129" s="102" t="s">
        <v>233</v>
      </c>
      <c r="G129" s="30">
        <v>1</v>
      </c>
      <c r="H129" s="31" t="s">
        <v>34</v>
      </c>
      <c r="I129" s="32" t="s">
        <v>155</v>
      </c>
      <c r="J129" s="33"/>
      <c r="K129" s="33"/>
      <c r="L129" s="33"/>
      <c r="M129" s="33"/>
      <c r="N129" s="34">
        <f t="shared" si="15"/>
        <v>0</v>
      </c>
      <c r="O129" s="33">
        <v>70</v>
      </c>
      <c r="P129" s="35">
        <v>5</v>
      </c>
      <c r="Q129" s="36">
        <f t="shared" si="14"/>
        <v>0</v>
      </c>
      <c r="R129" s="77">
        <f>SUM(Q129:Q130)</f>
        <v>8400</v>
      </c>
      <c r="S129" s="78"/>
    </row>
    <row r="130" spans="1:19" ht="30" customHeight="1">
      <c r="A130" s="80"/>
      <c r="B130" s="128"/>
      <c r="C130" s="121"/>
      <c r="D130" s="86"/>
      <c r="E130" s="86"/>
      <c r="F130" s="104"/>
      <c r="G130" s="30">
        <v>3</v>
      </c>
      <c r="H130" s="31" t="s">
        <v>28</v>
      </c>
      <c r="I130" s="32" t="s">
        <v>29</v>
      </c>
      <c r="J130" s="33">
        <v>10</v>
      </c>
      <c r="K130" s="33"/>
      <c r="L130" s="33"/>
      <c r="M130" s="33"/>
      <c r="N130" s="34">
        <f t="shared" si="15"/>
        <v>10</v>
      </c>
      <c r="O130" s="33">
        <v>70</v>
      </c>
      <c r="P130" s="35">
        <v>12</v>
      </c>
      <c r="Q130" s="36">
        <f t="shared" si="14"/>
        <v>8400</v>
      </c>
      <c r="R130" s="77"/>
      <c r="S130" s="78"/>
    </row>
    <row r="131" spans="1:19" ht="32.1" customHeight="1">
      <c r="A131" s="79">
        <v>52</v>
      </c>
      <c r="B131" s="81">
        <v>629</v>
      </c>
      <c r="C131" s="119" t="s">
        <v>234</v>
      </c>
      <c r="D131" s="85" t="s">
        <v>235</v>
      </c>
      <c r="E131" s="122"/>
      <c r="F131" s="102" t="s">
        <v>236</v>
      </c>
      <c r="G131" s="30">
        <v>2</v>
      </c>
      <c r="H131" s="31" t="s">
        <v>237</v>
      </c>
      <c r="I131" s="32" t="s">
        <v>238</v>
      </c>
      <c r="J131" s="33">
        <v>2</v>
      </c>
      <c r="K131" s="33"/>
      <c r="L131" s="33"/>
      <c r="M131" s="33">
        <v>2</v>
      </c>
      <c r="N131" s="34">
        <f t="shared" si="15"/>
        <v>4</v>
      </c>
      <c r="O131" s="33">
        <v>70</v>
      </c>
      <c r="P131" s="35">
        <v>3</v>
      </c>
      <c r="Q131" s="36">
        <f t="shared" si="14"/>
        <v>840</v>
      </c>
      <c r="R131" s="91">
        <f>SUM(Q131:Q133)</f>
        <v>4620</v>
      </c>
      <c r="S131" s="78"/>
    </row>
    <row r="132" spans="1:19" ht="32.1" customHeight="1">
      <c r="A132" s="117"/>
      <c r="B132" s="118"/>
      <c r="C132" s="120"/>
      <c r="D132" s="98"/>
      <c r="E132" s="123"/>
      <c r="F132" s="103"/>
      <c r="G132" s="30">
        <v>3</v>
      </c>
      <c r="H132" s="31" t="s">
        <v>239</v>
      </c>
      <c r="I132" s="32" t="s">
        <v>29</v>
      </c>
      <c r="J132" s="33">
        <v>2</v>
      </c>
      <c r="K132" s="33"/>
      <c r="L132" s="33"/>
      <c r="M132" s="33"/>
      <c r="N132" s="34">
        <f t="shared" si="15"/>
        <v>2</v>
      </c>
      <c r="O132" s="33">
        <v>70</v>
      </c>
      <c r="P132" s="35">
        <v>9</v>
      </c>
      <c r="Q132" s="36">
        <f t="shared" si="14"/>
        <v>1260</v>
      </c>
      <c r="R132" s="125"/>
      <c r="S132" s="78"/>
    </row>
    <row r="133" spans="1:19" ht="32.1" customHeight="1">
      <c r="A133" s="80"/>
      <c r="B133" s="82"/>
      <c r="C133" s="121"/>
      <c r="D133" s="86"/>
      <c r="E133" s="124"/>
      <c r="F133" s="104"/>
      <c r="G133" s="30">
        <v>3</v>
      </c>
      <c r="H133" s="31" t="s">
        <v>28</v>
      </c>
      <c r="I133" s="32" t="s">
        <v>29</v>
      </c>
      <c r="J133" s="33">
        <v>3</v>
      </c>
      <c r="K133" s="33"/>
      <c r="L133" s="33"/>
      <c r="M133" s="33"/>
      <c r="N133" s="34">
        <f t="shared" si="15"/>
        <v>3</v>
      </c>
      <c r="O133" s="33">
        <v>70</v>
      </c>
      <c r="P133" s="35">
        <v>12</v>
      </c>
      <c r="Q133" s="36">
        <f t="shared" si="14"/>
        <v>2520</v>
      </c>
      <c r="R133" s="92"/>
      <c r="S133" s="78"/>
    </row>
    <row r="134" spans="1:19" ht="32.1" customHeight="1">
      <c r="A134" s="37">
        <v>53</v>
      </c>
      <c r="B134" s="51">
        <v>630</v>
      </c>
      <c r="C134" s="44" t="s">
        <v>240</v>
      </c>
      <c r="D134" s="40">
        <v>8631011</v>
      </c>
      <c r="E134" s="46" t="s">
        <v>241</v>
      </c>
      <c r="F134" s="41" t="s">
        <v>242</v>
      </c>
      <c r="G134" s="30">
        <v>3</v>
      </c>
      <c r="H134" s="50" t="s">
        <v>243</v>
      </c>
      <c r="I134" s="32"/>
      <c r="J134" s="33"/>
      <c r="K134" s="33"/>
      <c r="L134" s="33"/>
      <c r="M134" s="33"/>
      <c r="N134" s="34">
        <f t="shared" si="15"/>
        <v>0</v>
      </c>
      <c r="O134" s="33">
        <v>70</v>
      </c>
      <c r="P134" s="35">
        <v>12</v>
      </c>
      <c r="Q134" s="36">
        <f t="shared" si="14"/>
        <v>0</v>
      </c>
      <c r="R134" s="42">
        <f t="shared" ref="R134:R138" si="16">Q134</f>
        <v>0</v>
      </c>
      <c r="S134" s="43"/>
    </row>
    <row r="135" spans="1:19" ht="32.1" customHeight="1">
      <c r="A135" s="37">
        <v>54</v>
      </c>
      <c r="B135" s="51">
        <v>631</v>
      </c>
      <c r="C135" s="44" t="s">
        <v>244</v>
      </c>
      <c r="D135" s="40">
        <v>8601228</v>
      </c>
      <c r="E135" s="46" t="s">
        <v>245</v>
      </c>
      <c r="F135" s="41" t="s">
        <v>246</v>
      </c>
      <c r="G135" s="30">
        <v>3</v>
      </c>
      <c r="H135" s="31" t="s">
        <v>28</v>
      </c>
      <c r="I135" s="32" t="s">
        <v>29</v>
      </c>
      <c r="J135" s="33">
        <v>3</v>
      </c>
      <c r="K135" s="33"/>
      <c r="L135" s="33"/>
      <c r="M135" s="33"/>
      <c r="N135" s="34">
        <f t="shared" si="15"/>
        <v>3</v>
      </c>
      <c r="O135" s="33">
        <v>70</v>
      </c>
      <c r="P135" s="33">
        <v>12</v>
      </c>
      <c r="Q135" s="36">
        <f t="shared" si="14"/>
        <v>2520</v>
      </c>
      <c r="R135" s="42">
        <f t="shared" si="16"/>
        <v>2520</v>
      </c>
      <c r="S135" s="43"/>
    </row>
    <row r="136" spans="1:19" ht="32.1" customHeight="1">
      <c r="A136" s="37">
        <v>55</v>
      </c>
      <c r="B136" s="51">
        <v>632</v>
      </c>
      <c r="C136" s="44" t="s">
        <v>247</v>
      </c>
      <c r="D136" s="40">
        <v>8652275</v>
      </c>
      <c r="E136" s="45" t="s">
        <v>46</v>
      </c>
      <c r="F136" s="41" t="s">
        <v>248</v>
      </c>
      <c r="G136" s="30">
        <v>3</v>
      </c>
      <c r="H136" s="31" t="s">
        <v>28</v>
      </c>
      <c r="I136" s="32" t="s">
        <v>29</v>
      </c>
      <c r="J136" s="33">
        <v>5</v>
      </c>
      <c r="K136" s="33"/>
      <c r="L136" s="33"/>
      <c r="M136" s="33"/>
      <c r="N136" s="34">
        <f t="shared" si="15"/>
        <v>5</v>
      </c>
      <c r="O136" s="33">
        <v>70</v>
      </c>
      <c r="P136" s="33">
        <v>12</v>
      </c>
      <c r="Q136" s="36">
        <f t="shared" si="14"/>
        <v>4200</v>
      </c>
      <c r="R136" s="42">
        <f t="shared" si="16"/>
        <v>4200</v>
      </c>
      <c r="S136" s="43"/>
    </row>
    <row r="137" spans="1:19" ht="32.1" customHeight="1">
      <c r="A137" s="37">
        <v>56</v>
      </c>
      <c r="B137" s="51">
        <v>633</v>
      </c>
      <c r="C137" s="44" t="s">
        <v>249</v>
      </c>
      <c r="D137" s="40">
        <v>8762031</v>
      </c>
      <c r="E137" s="47" t="s">
        <v>250</v>
      </c>
      <c r="F137" s="41" t="s">
        <v>251</v>
      </c>
      <c r="G137" s="30">
        <v>3</v>
      </c>
      <c r="H137" s="31" t="s">
        <v>28</v>
      </c>
      <c r="I137" s="32" t="s">
        <v>29</v>
      </c>
      <c r="J137" s="33">
        <v>18</v>
      </c>
      <c r="K137" s="33"/>
      <c r="L137" s="33"/>
      <c r="M137" s="33"/>
      <c r="N137" s="34">
        <f t="shared" si="15"/>
        <v>18</v>
      </c>
      <c r="O137" s="33">
        <v>70</v>
      </c>
      <c r="P137" s="35">
        <v>12</v>
      </c>
      <c r="Q137" s="36">
        <f t="shared" si="14"/>
        <v>15120</v>
      </c>
      <c r="R137" s="42">
        <f t="shared" si="16"/>
        <v>15120</v>
      </c>
      <c r="S137" s="43"/>
    </row>
    <row r="138" spans="1:19" ht="32.1" customHeight="1">
      <c r="A138" s="37">
        <v>57</v>
      </c>
      <c r="B138" s="51">
        <v>634</v>
      </c>
      <c r="C138" s="44" t="s">
        <v>252</v>
      </c>
      <c r="D138" s="40">
        <v>8763904</v>
      </c>
      <c r="E138" s="46" t="s">
        <v>253</v>
      </c>
      <c r="F138" s="41" t="s">
        <v>254</v>
      </c>
      <c r="G138" s="30">
        <v>3</v>
      </c>
      <c r="H138" s="31" t="s">
        <v>28</v>
      </c>
      <c r="I138" s="32" t="s">
        <v>29</v>
      </c>
      <c r="J138" s="33">
        <v>5</v>
      </c>
      <c r="K138" s="33"/>
      <c r="L138" s="33"/>
      <c r="M138" s="33"/>
      <c r="N138" s="34">
        <f t="shared" si="15"/>
        <v>5</v>
      </c>
      <c r="O138" s="33">
        <v>70</v>
      </c>
      <c r="P138" s="35">
        <v>12</v>
      </c>
      <c r="Q138" s="36">
        <f t="shared" si="14"/>
        <v>4200</v>
      </c>
      <c r="R138" s="42">
        <f t="shared" si="16"/>
        <v>4200</v>
      </c>
      <c r="S138" s="43"/>
    </row>
    <row r="139" spans="1:19" ht="32.1" customHeight="1">
      <c r="A139" s="95">
        <v>58</v>
      </c>
      <c r="B139" s="96">
        <v>635</v>
      </c>
      <c r="C139" s="97" t="s">
        <v>255</v>
      </c>
      <c r="D139" s="85" t="s">
        <v>256</v>
      </c>
      <c r="E139" s="129" t="s">
        <v>257</v>
      </c>
      <c r="F139" s="102" t="s">
        <v>258</v>
      </c>
      <c r="G139" s="30">
        <v>1</v>
      </c>
      <c r="H139" s="31" t="s">
        <v>34</v>
      </c>
      <c r="I139" s="32" t="s">
        <v>259</v>
      </c>
      <c r="J139" s="33"/>
      <c r="K139" s="33"/>
      <c r="L139" s="33"/>
      <c r="M139" s="33">
        <v>20</v>
      </c>
      <c r="N139" s="34">
        <f t="shared" si="15"/>
        <v>20</v>
      </c>
      <c r="O139" s="33">
        <v>70</v>
      </c>
      <c r="P139" s="35">
        <v>3</v>
      </c>
      <c r="Q139" s="36">
        <f t="shared" si="14"/>
        <v>4200</v>
      </c>
      <c r="R139" s="77">
        <f>SUM(Q139:Q140)</f>
        <v>9800</v>
      </c>
      <c r="S139" s="78"/>
    </row>
    <row r="140" spans="1:19" ht="32.1" customHeight="1">
      <c r="A140" s="95"/>
      <c r="B140" s="96"/>
      <c r="C140" s="97"/>
      <c r="D140" s="86"/>
      <c r="E140" s="130"/>
      <c r="F140" s="104"/>
      <c r="G140" s="30">
        <v>1</v>
      </c>
      <c r="H140" s="31" t="s">
        <v>34</v>
      </c>
      <c r="I140" s="32" t="s">
        <v>125</v>
      </c>
      <c r="J140" s="33"/>
      <c r="K140" s="33"/>
      <c r="L140" s="33"/>
      <c r="M140" s="33">
        <v>20</v>
      </c>
      <c r="N140" s="34">
        <f t="shared" si="15"/>
        <v>20</v>
      </c>
      <c r="O140" s="33">
        <v>70</v>
      </c>
      <c r="P140" s="35">
        <v>4</v>
      </c>
      <c r="Q140" s="36">
        <f t="shared" si="14"/>
        <v>5600</v>
      </c>
      <c r="R140" s="77"/>
      <c r="S140" s="78"/>
    </row>
    <row r="141" spans="1:19" ht="32.1" customHeight="1">
      <c r="A141" s="79">
        <v>59</v>
      </c>
      <c r="B141" s="127">
        <v>636</v>
      </c>
      <c r="C141" s="119" t="s">
        <v>260</v>
      </c>
      <c r="D141" s="85">
        <v>8751654</v>
      </c>
      <c r="E141" s="85"/>
      <c r="F141" s="102" t="s">
        <v>261</v>
      </c>
      <c r="G141" s="30">
        <v>2</v>
      </c>
      <c r="H141" s="31" t="s">
        <v>262</v>
      </c>
      <c r="I141" s="32" t="s">
        <v>263</v>
      </c>
      <c r="J141" s="33"/>
      <c r="K141" s="33"/>
      <c r="L141" s="33"/>
      <c r="M141" s="33"/>
      <c r="N141" s="34">
        <f t="shared" si="15"/>
        <v>0</v>
      </c>
      <c r="O141" s="33">
        <v>70</v>
      </c>
      <c r="P141" s="35">
        <v>3</v>
      </c>
      <c r="Q141" s="36">
        <f t="shared" si="14"/>
        <v>0</v>
      </c>
      <c r="R141" s="77">
        <f>SUM(Q141:Q142)</f>
        <v>2520</v>
      </c>
      <c r="S141" s="78"/>
    </row>
    <row r="142" spans="1:19" ht="32.1" customHeight="1">
      <c r="A142" s="80"/>
      <c r="B142" s="128"/>
      <c r="C142" s="121"/>
      <c r="D142" s="86"/>
      <c r="E142" s="86"/>
      <c r="F142" s="104"/>
      <c r="G142" s="30">
        <v>3</v>
      </c>
      <c r="H142" s="31" t="s">
        <v>28</v>
      </c>
      <c r="I142" s="32" t="s">
        <v>29</v>
      </c>
      <c r="J142" s="33">
        <v>3</v>
      </c>
      <c r="K142" s="33"/>
      <c r="L142" s="33"/>
      <c r="M142" s="33"/>
      <c r="N142" s="34">
        <f t="shared" si="15"/>
        <v>3</v>
      </c>
      <c r="O142" s="33">
        <v>70</v>
      </c>
      <c r="P142" s="35">
        <v>12</v>
      </c>
      <c r="Q142" s="36">
        <f t="shared" si="14"/>
        <v>2520</v>
      </c>
      <c r="R142" s="77"/>
      <c r="S142" s="78"/>
    </row>
    <row r="143" spans="1:19" ht="32.1" customHeight="1">
      <c r="A143" s="37">
        <v>60</v>
      </c>
      <c r="B143" s="51">
        <v>638</v>
      </c>
      <c r="C143" s="44" t="s">
        <v>264</v>
      </c>
      <c r="D143" s="40">
        <v>8762554</v>
      </c>
      <c r="E143" s="46" t="s">
        <v>265</v>
      </c>
      <c r="F143" s="41" t="s">
        <v>266</v>
      </c>
      <c r="G143" s="30">
        <v>3</v>
      </c>
      <c r="H143" s="31" t="s">
        <v>28</v>
      </c>
      <c r="I143" s="32" t="s">
        <v>29</v>
      </c>
      <c r="J143" s="33">
        <v>4</v>
      </c>
      <c r="K143" s="33"/>
      <c r="L143" s="33"/>
      <c r="M143" s="33"/>
      <c r="N143" s="34">
        <f t="shared" si="15"/>
        <v>4</v>
      </c>
      <c r="O143" s="33">
        <v>70</v>
      </c>
      <c r="P143" s="35">
        <v>12</v>
      </c>
      <c r="Q143" s="36">
        <f t="shared" si="14"/>
        <v>3360</v>
      </c>
      <c r="R143" s="42">
        <f>Q143</f>
        <v>3360</v>
      </c>
      <c r="S143" s="43"/>
    </row>
    <row r="144" spans="1:19" ht="32.1" customHeight="1">
      <c r="A144" s="37">
        <v>61</v>
      </c>
      <c r="B144" s="51">
        <v>639</v>
      </c>
      <c r="C144" s="44" t="s">
        <v>267</v>
      </c>
      <c r="D144" s="40">
        <v>8762201</v>
      </c>
      <c r="E144" s="40" t="s">
        <v>172</v>
      </c>
      <c r="F144" s="41" t="s">
        <v>268</v>
      </c>
      <c r="G144" s="30">
        <v>3</v>
      </c>
      <c r="H144" s="31" t="s">
        <v>28</v>
      </c>
      <c r="I144" s="32" t="s">
        <v>29</v>
      </c>
      <c r="J144" s="33">
        <v>3</v>
      </c>
      <c r="K144" s="33"/>
      <c r="L144" s="33"/>
      <c r="M144" s="33"/>
      <c r="N144" s="34">
        <f t="shared" si="15"/>
        <v>3</v>
      </c>
      <c r="O144" s="33">
        <v>70</v>
      </c>
      <c r="P144" s="35">
        <v>12</v>
      </c>
      <c r="Q144" s="36">
        <f t="shared" si="14"/>
        <v>2520</v>
      </c>
      <c r="R144" s="42">
        <f>Q144</f>
        <v>2520</v>
      </c>
      <c r="S144" s="43"/>
    </row>
    <row r="145" spans="1:19" ht="38.25" customHeight="1">
      <c r="A145" s="79">
        <v>62</v>
      </c>
      <c r="B145" s="127">
        <v>641</v>
      </c>
      <c r="C145" s="119" t="s">
        <v>269</v>
      </c>
      <c r="D145" s="85">
        <v>8701029</v>
      </c>
      <c r="E145" s="85" t="s">
        <v>270</v>
      </c>
      <c r="F145" s="102" t="s">
        <v>271</v>
      </c>
      <c r="G145" s="30">
        <v>2</v>
      </c>
      <c r="H145" s="31" t="s">
        <v>96</v>
      </c>
      <c r="I145" s="52" t="s">
        <v>272</v>
      </c>
      <c r="J145" s="33">
        <v>5</v>
      </c>
      <c r="K145" s="33"/>
      <c r="L145" s="33"/>
      <c r="M145" s="33"/>
      <c r="N145" s="34">
        <f t="shared" si="15"/>
        <v>5</v>
      </c>
      <c r="O145" s="33">
        <v>70</v>
      </c>
      <c r="P145" s="35">
        <v>10</v>
      </c>
      <c r="Q145" s="36">
        <f t="shared" si="14"/>
        <v>3500</v>
      </c>
      <c r="R145" s="77">
        <f>SUM(Q145:Q147)</f>
        <v>20160</v>
      </c>
      <c r="S145" s="78"/>
    </row>
    <row r="146" spans="1:19" ht="32.1" customHeight="1">
      <c r="A146" s="117"/>
      <c r="B146" s="131"/>
      <c r="C146" s="120"/>
      <c r="D146" s="98"/>
      <c r="E146" s="98"/>
      <c r="F146" s="103"/>
      <c r="G146" s="30">
        <v>3</v>
      </c>
      <c r="H146" s="31" t="s">
        <v>28</v>
      </c>
      <c r="I146" s="32" t="s">
        <v>273</v>
      </c>
      <c r="J146" s="33">
        <v>5</v>
      </c>
      <c r="K146" s="33"/>
      <c r="L146" s="33"/>
      <c r="M146" s="33"/>
      <c r="N146" s="34">
        <f t="shared" si="15"/>
        <v>5</v>
      </c>
      <c r="O146" s="33">
        <v>70</v>
      </c>
      <c r="P146" s="35">
        <v>2</v>
      </c>
      <c r="Q146" s="36">
        <f t="shared" si="14"/>
        <v>700</v>
      </c>
      <c r="R146" s="77"/>
      <c r="S146" s="78"/>
    </row>
    <row r="147" spans="1:19" ht="32.1" customHeight="1">
      <c r="A147" s="80"/>
      <c r="B147" s="128"/>
      <c r="C147" s="121"/>
      <c r="D147" s="86"/>
      <c r="E147" s="86"/>
      <c r="F147" s="104"/>
      <c r="G147" s="30">
        <v>3</v>
      </c>
      <c r="H147" s="31" t="s">
        <v>28</v>
      </c>
      <c r="I147" s="32" t="s">
        <v>29</v>
      </c>
      <c r="J147" s="33">
        <v>19</v>
      </c>
      <c r="K147" s="33"/>
      <c r="L147" s="33"/>
      <c r="M147" s="33"/>
      <c r="N147" s="34">
        <f t="shared" si="15"/>
        <v>19</v>
      </c>
      <c r="O147" s="33">
        <v>70</v>
      </c>
      <c r="P147" s="35">
        <v>12</v>
      </c>
      <c r="Q147" s="36">
        <f t="shared" si="14"/>
        <v>15960</v>
      </c>
      <c r="R147" s="77"/>
      <c r="S147" s="78"/>
    </row>
    <row r="148" spans="1:19" ht="32.1" customHeight="1">
      <c r="A148" s="37">
        <v>63</v>
      </c>
      <c r="B148" s="51">
        <v>642</v>
      </c>
      <c r="C148" s="53" t="s">
        <v>274</v>
      </c>
      <c r="D148" s="40">
        <v>8701134</v>
      </c>
      <c r="E148" s="47" t="s">
        <v>275</v>
      </c>
      <c r="F148" s="48" t="s">
        <v>276</v>
      </c>
      <c r="G148" s="30">
        <v>3</v>
      </c>
      <c r="H148" s="50" t="s">
        <v>223</v>
      </c>
      <c r="I148" s="31"/>
      <c r="J148" s="33"/>
      <c r="K148" s="33"/>
      <c r="L148" s="33"/>
      <c r="M148" s="33"/>
      <c r="N148" s="34">
        <f t="shared" si="15"/>
        <v>0</v>
      </c>
      <c r="O148" s="33">
        <v>70</v>
      </c>
      <c r="P148" s="33"/>
      <c r="Q148" s="36">
        <f t="shared" si="14"/>
        <v>0</v>
      </c>
      <c r="R148" s="42">
        <f>Q148</f>
        <v>0</v>
      </c>
      <c r="S148" s="43"/>
    </row>
    <row r="149" spans="1:19" ht="32.1" customHeight="1">
      <c r="A149" s="79">
        <v>64</v>
      </c>
      <c r="B149" s="127">
        <v>645</v>
      </c>
      <c r="C149" s="119" t="s">
        <v>277</v>
      </c>
      <c r="D149" s="85">
        <v>8701049</v>
      </c>
      <c r="E149" s="85" t="s">
        <v>278</v>
      </c>
      <c r="F149" s="102" t="s">
        <v>279</v>
      </c>
      <c r="G149" s="30">
        <v>1</v>
      </c>
      <c r="H149" s="31" t="s">
        <v>34</v>
      </c>
      <c r="I149" s="32" t="s">
        <v>69</v>
      </c>
      <c r="J149" s="33"/>
      <c r="K149" s="33">
        <v>1</v>
      </c>
      <c r="L149" s="33"/>
      <c r="M149" s="33">
        <v>4</v>
      </c>
      <c r="N149" s="34">
        <f t="shared" si="15"/>
        <v>5</v>
      </c>
      <c r="O149" s="33">
        <v>70</v>
      </c>
      <c r="P149" s="35">
        <v>5</v>
      </c>
      <c r="Q149" s="36">
        <f t="shared" si="14"/>
        <v>1750</v>
      </c>
      <c r="R149" s="77">
        <f>SUM(Q149:Q150)</f>
        <v>9310</v>
      </c>
      <c r="S149" s="78"/>
    </row>
    <row r="150" spans="1:19" ht="32.1" customHeight="1">
      <c r="A150" s="80"/>
      <c r="B150" s="128"/>
      <c r="C150" s="121"/>
      <c r="D150" s="86"/>
      <c r="E150" s="86"/>
      <c r="F150" s="104"/>
      <c r="G150" s="30">
        <v>3</v>
      </c>
      <c r="H150" s="31" t="s">
        <v>28</v>
      </c>
      <c r="I150" s="32" t="s">
        <v>29</v>
      </c>
      <c r="J150" s="33">
        <v>9</v>
      </c>
      <c r="K150" s="33"/>
      <c r="L150" s="33"/>
      <c r="M150" s="33"/>
      <c r="N150" s="34">
        <f t="shared" si="15"/>
        <v>9</v>
      </c>
      <c r="O150" s="33">
        <v>70</v>
      </c>
      <c r="P150" s="35">
        <v>12</v>
      </c>
      <c r="Q150" s="36">
        <f t="shared" si="14"/>
        <v>7560</v>
      </c>
      <c r="R150" s="77"/>
      <c r="S150" s="78"/>
    </row>
    <row r="151" spans="1:19" ht="32.1" customHeight="1">
      <c r="A151" s="79">
        <v>65</v>
      </c>
      <c r="B151" s="127">
        <v>647</v>
      </c>
      <c r="C151" s="119" t="s">
        <v>280</v>
      </c>
      <c r="D151" s="85">
        <v>8876366</v>
      </c>
      <c r="E151" s="85" t="s">
        <v>250</v>
      </c>
      <c r="F151" s="102" t="s">
        <v>281</v>
      </c>
      <c r="G151" s="30">
        <v>1</v>
      </c>
      <c r="H151" s="31" t="s">
        <v>34</v>
      </c>
      <c r="I151" s="32" t="s">
        <v>282</v>
      </c>
      <c r="J151" s="33"/>
      <c r="K151" s="33">
        <v>3</v>
      </c>
      <c r="L151" s="33">
        <v>1</v>
      </c>
      <c r="M151" s="33">
        <v>1</v>
      </c>
      <c r="N151" s="34">
        <f t="shared" si="15"/>
        <v>5</v>
      </c>
      <c r="O151" s="33">
        <v>70</v>
      </c>
      <c r="P151" s="35">
        <v>3</v>
      </c>
      <c r="Q151" s="36">
        <f t="shared" si="14"/>
        <v>1050</v>
      </c>
      <c r="R151" s="77">
        <f>SUM(Q151:Q152)</f>
        <v>25410</v>
      </c>
      <c r="S151" s="78"/>
    </row>
    <row r="152" spans="1:19" ht="32.1" customHeight="1">
      <c r="A152" s="80"/>
      <c r="B152" s="128"/>
      <c r="C152" s="121"/>
      <c r="D152" s="86"/>
      <c r="E152" s="86"/>
      <c r="F152" s="104"/>
      <c r="G152" s="30">
        <v>3</v>
      </c>
      <c r="H152" s="31" t="s">
        <v>28</v>
      </c>
      <c r="I152" s="32" t="s">
        <v>29</v>
      </c>
      <c r="J152" s="33">
        <v>29</v>
      </c>
      <c r="K152" s="33"/>
      <c r="L152" s="33"/>
      <c r="M152" s="33"/>
      <c r="N152" s="34">
        <f t="shared" si="15"/>
        <v>29</v>
      </c>
      <c r="O152" s="33">
        <v>70</v>
      </c>
      <c r="P152" s="35">
        <v>12</v>
      </c>
      <c r="Q152" s="36">
        <f t="shared" si="14"/>
        <v>24360</v>
      </c>
      <c r="R152" s="77"/>
      <c r="S152" s="78"/>
    </row>
    <row r="153" spans="1:19" ht="32.1" customHeight="1">
      <c r="A153" s="79">
        <v>66</v>
      </c>
      <c r="B153" s="127">
        <v>648</v>
      </c>
      <c r="C153" s="119" t="s">
        <v>283</v>
      </c>
      <c r="D153" s="85">
        <v>8872014</v>
      </c>
      <c r="E153" s="85" t="s">
        <v>205</v>
      </c>
      <c r="F153" s="102" t="s">
        <v>284</v>
      </c>
      <c r="G153" s="30">
        <v>1</v>
      </c>
      <c r="H153" s="31" t="s">
        <v>34</v>
      </c>
      <c r="I153" s="32" t="s">
        <v>69</v>
      </c>
      <c r="J153" s="33"/>
      <c r="K153" s="33">
        <v>1</v>
      </c>
      <c r="L153" s="33"/>
      <c r="M153" s="33"/>
      <c r="N153" s="34">
        <f t="shared" si="15"/>
        <v>1</v>
      </c>
      <c r="O153" s="33">
        <v>70</v>
      </c>
      <c r="P153" s="35">
        <v>2</v>
      </c>
      <c r="Q153" s="36">
        <f t="shared" si="14"/>
        <v>140</v>
      </c>
      <c r="R153" s="77">
        <f>SUM(Q153:Q159)</f>
        <v>5950</v>
      </c>
      <c r="S153" s="78"/>
    </row>
    <row r="154" spans="1:19" ht="32.1" customHeight="1">
      <c r="A154" s="117"/>
      <c r="B154" s="131"/>
      <c r="C154" s="120"/>
      <c r="D154" s="98"/>
      <c r="E154" s="98"/>
      <c r="F154" s="103"/>
      <c r="G154" s="30">
        <v>2</v>
      </c>
      <c r="H154" s="31" t="s">
        <v>285</v>
      </c>
      <c r="I154" s="32" t="s">
        <v>259</v>
      </c>
      <c r="J154" s="33">
        <v>4</v>
      </c>
      <c r="K154" s="33">
        <v>1</v>
      </c>
      <c r="L154" s="33"/>
      <c r="M154" s="33"/>
      <c r="N154" s="34">
        <f t="shared" si="15"/>
        <v>5</v>
      </c>
      <c r="O154" s="33">
        <v>70</v>
      </c>
      <c r="P154" s="35">
        <v>3</v>
      </c>
      <c r="Q154" s="36">
        <f t="shared" si="14"/>
        <v>1050</v>
      </c>
      <c r="R154" s="77"/>
      <c r="S154" s="78"/>
    </row>
    <row r="155" spans="1:19" ht="32.1" customHeight="1">
      <c r="A155" s="117"/>
      <c r="B155" s="131"/>
      <c r="C155" s="120"/>
      <c r="D155" s="98"/>
      <c r="E155" s="98"/>
      <c r="F155" s="103"/>
      <c r="G155" s="30">
        <v>3</v>
      </c>
      <c r="H155" s="31" t="s">
        <v>286</v>
      </c>
      <c r="I155" s="32" t="s">
        <v>125</v>
      </c>
      <c r="J155" s="33">
        <v>3</v>
      </c>
      <c r="K155" s="33">
        <v>2</v>
      </c>
      <c r="L155" s="33"/>
      <c r="M155" s="33"/>
      <c r="N155" s="34">
        <f t="shared" si="15"/>
        <v>5</v>
      </c>
      <c r="O155" s="33">
        <v>70</v>
      </c>
      <c r="P155" s="35">
        <v>4</v>
      </c>
      <c r="Q155" s="36">
        <f t="shared" si="14"/>
        <v>1400</v>
      </c>
      <c r="R155" s="77"/>
      <c r="S155" s="78"/>
    </row>
    <row r="156" spans="1:19" ht="32.1" customHeight="1">
      <c r="A156" s="117"/>
      <c r="B156" s="131"/>
      <c r="C156" s="120"/>
      <c r="D156" s="98"/>
      <c r="E156" s="98"/>
      <c r="F156" s="103"/>
      <c r="G156" s="30">
        <v>3</v>
      </c>
      <c r="H156" s="31" t="s">
        <v>287</v>
      </c>
      <c r="I156" s="32" t="s">
        <v>29</v>
      </c>
      <c r="J156" s="33">
        <v>2</v>
      </c>
      <c r="K156" s="33"/>
      <c r="L156" s="33"/>
      <c r="M156" s="33"/>
      <c r="N156" s="34">
        <f t="shared" si="15"/>
        <v>2</v>
      </c>
      <c r="O156" s="33">
        <v>70</v>
      </c>
      <c r="P156" s="35">
        <v>5</v>
      </c>
      <c r="Q156" s="36">
        <f t="shared" si="14"/>
        <v>700</v>
      </c>
      <c r="R156" s="77"/>
      <c r="S156" s="78"/>
    </row>
    <row r="157" spans="1:19" ht="32.1" customHeight="1">
      <c r="A157" s="117"/>
      <c r="B157" s="131"/>
      <c r="C157" s="120"/>
      <c r="D157" s="98"/>
      <c r="E157" s="98"/>
      <c r="F157" s="103"/>
      <c r="G157" s="30">
        <v>3</v>
      </c>
      <c r="H157" s="31" t="s">
        <v>288</v>
      </c>
      <c r="I157" s="32" t="s">
        <v>29</v>
      </c>
      <c r="J157" s="33">
        <v>2</v>
      </c>
      <c r="K157" s="33"/>
      <c r="L157" s="33"/>
      <c r="M157" s="33"/>
      <c r="N157" s="34">
        <f t="shared" si="15"/>
        <v>2</v>
      </c>
      <c r="O157" s="33">
        <v>70</v>
      </c>
      <c r="P157" s="35">
        <v>9</v>
      </c>
      <c r="Q157" s="36">
        <f t="shared" si="14"/>
        <v>1260</v>
      </c>
      <c r="R157" s="77"/>
      <c r="S157" s="78"/>
    </row>
    <row r="158" spans="1:19" ht="32.1" customHeight="1">
      <c r="A158" s="117"/>
      <c r="B158" s="131"/>
      <c r="C158" s="120"/>
      <c r="D158" s="98"/>
      <c r="E158" s="98"/>
      <c r="F158" s="103"/>
      <c r="G158" s="30">
        <v>3</v>
      </c>
      <c r="H158" s="31" t="s">
        <v>289</v>
      </c>
      <c r="I158" s="32" t="s">
        <v>29</v>
      </c>
      <c r="J158" s="33">
        <v>1</v>
      </c>
      <c r="K158" s="33"/>
      <c r="L158" s="33"/>
      <c r="M158" s="33"/>
      <c r="N158" s="34">
        <f t="shared" si="15"/>
        <v>1</v>
      </c>
      <c r="O158" s="33">
        <v>70</v>
      </c>
      <c r="P158" s="35">
        <v>8</v>
      </c>
      <c r="Q158" s="36">
        <f t="shared" si="14"/>
        <v>560</v>
      </c>
      <c r="R158" s="77"/>
      <c r="S158" s="78"/>
    </row>
    <row r="159" spans="1:19" ht="32.1" customHeight="1">
      <c r="A159" s="80"/>
      <c r="B159" s="128"/>
      <c r="C159" s="121"/>
      <c r="D159" s="86"/>
      <c r="E159" s="86"/>
      <c r="F159" s="104"/>
      <c r="G159" s="30">
        <v>3</v>
      </c>
      <c r="H159" s="31" t="s">
        <v>28</v>
      </c>
      <c r="I159" s="32" t="s">
        <v>29</v>
      </c>
      <c r="J159" s="33">
        <v>1</v>
      </c>
      <c r="K159" s="33"/>
      <c r="L159" s="33"/>
      <c r="M159" s="33"/>
      <c r="N159" s="34">
        <f t="shared" si="15"/>
        <v>1</v>
      </c>
      <c r="O159" s="33">
        <v>70</v>
      </c>
      <c r="P159" s="35">
        <v>12</v>
      </c>
      <c r="Q159" s="36">
        <f t="shared" si="14"/>
        <v>840</v>
      </c>
      <c r="R159" s="77"/>
      <c r="S159" s="78"/>
    </row>
    <row r="160" spans="1:19" ht="32.1" customHeight="1">
      <c r="A160" s="79">
        <v>67</v>
      </c>
      <c r="B160" s="127">
        <v>649</v>
      </c>
      <c r="C160" s="119" t="s">
        <v>290</v>
      </c>
      <c r="D160" s="85">
        <v>8872740</v>
      </c>
      <c r="E160" s="85" t="s">
        <v>291</v>
      </c>
      <c r="F160" s="102" t="s">
        <v>292</v>
      </c>
      <c r="G160" s="30">
        <v>1</v>
      </c>
      <c r="H160" s="31" t="s">
        <v>293</v>
      </c>
      <c r="I160" s="32" t="s">
        <v>29</v>
      </c>
      <c r="J160" s="33"/>
      <c r="K160" s="33"/>
      <c r="L160" s="33"/>
      <c r="M160" s="33"/>
      <c r="N160" s="34">
        <f t="shared" si="15"/>
        <v>0</v>
      </c>
      <c r="O160" s="33">
        <v>70</v>
      </c>
      <c r="P160" s="35">
        <v>5</v>
      </c>
      <c r="Q160" s="36">
        <f t="shared" si="14"/>
        <v>0</v>
      </c>
      <c r="R160" s="77">
        <f>SUM(Q160:Q161)</f>
        <v>5040</v>
      </c>
      <c r="S160" s="78"/>
    </row>
    <row r="161" spans="1:19" ht="32.1" customHeight="1">
      <c r="A161" s="132"/>
      <c r="B161" s="128"/>
      <c r="C161" s="121"/>
      <c r="D161" s="86"/>
      <c r="E161" s="86"/>
      <c r="F161" s="104"/>
      <c r="G161" s="30">
        <v>3</v>
      </c>
      <c r="H161" s="31" t="s">
        <v>28</v>
      </c>
      <c r="I161" s="32" t="s">
        <v>29</v>
      </c>
      <c r="J161" s="33">
        <v>6</v>
      </c>
      <c r="K161" s="33"/>
      <c r="L161" s="33"/>
      <c r="M161" s="33"/>
      <c r="N161" s="34">
        <f t="shared" si="15"/>
        <v>6</v>
      </c>
      <c r="O161" s="33">
        <v>70</v>
      </c>
      <c r="P161" s="35">
        <v>12</v>
      </c>
      <c r="Q161" s="36">
        <f t="shared" si="14"/>
        <v>5040</v>
      </c>
      <c r="R161" s="77"/>
      <c r="S161" s="78"/>
    </row>
    <row r="162" spans="1:19" ht="32.1" customHeight="1">
      <c r="A162" s="79">
        <v>68</v>
      </c>
      <c r="B162" s="127">
        <v>650</v>
      </c>
      <c r="C162" s="119" t="s">
        <v>294</v>
      </c>
      <c r="D162" s="85">
        <v>8872394</v>
      </c>
      <c r="E162" s="85" t="s">
        <v>90</v>
      </c>
      <c r="F162" s="102" t="s">
        <v>295</v>
      </c>
      <c r="G162" s="30">
        <v>1</v>
      </c>
      <c r="H162" s="31" t="s">
        <v>34</v>
      </c>
      <c r="I162" s="32" t="s">
        <v>35</v>
      </c>
      <c r="J162" s="33">
        <v>1</v>
      </c>
      <c r="K162" s="33"/>
      <c r="L162" s="33"/>
      <c r="M162" s="33">
        <v>2</v>
      </c>
      <c r="N162" s="34">
        <f t="shared" si="15"/>
        <v>3</v>
      </c>
      <c r="O162" s="33">
        <v>70</v>
      </c>
      <c r="P162" s="35">
        <v>5</v>
      </c>
      <c r="Q162" s="36">
        <f t="shared" si="14"/>
        <v>1050</v>
      </c>
      <c r="R162" s="77">
        <f>SUM(Q162:Q164)</f>
        <v>6090</v>
      </c>
      <c r="S162" s="78"/>
    </row>
    <row r="163" spans="1:19" ht="32.1" customHeight="1">
      <c r="A163" s="117"/>
      <c r="B163" s="131"/>
      <c r="C163" s="120"/>
      <c r="D163" s="98"/>
      <c r="E163" s="98"/>
      <c r="F163" s="103"/>
      <c r="G163" s="30">
        <v>3</v>
      </c>
      <c r="H163" s="31" t="s">
        <v>193</v>
      </c>
      <c r="I163" s="32" t="s">
        <v>296</v>
      </c>
      <c r="J163" s="35">
        <v>1</v>
      </c>
      <c r="K163" s="33"/>
      <c r="L163" s="33"/>
      <c r="M163" s="33"/>
      <c r="N163" s="34">
        <f t="shared" si="15"/>
        <v>1</v>
      </c>
      <c r="O163" s="33">
        <v>70</v>
      </c>
      <c r="P163" s="35">
        <v>6</v>
      </c>
      <c r="Q163" s="36">
        <f t="shared" si="14"/>
        <v>420</v>
      </c>
      <c r="R163" s="77"/>
      <c r="S163" s="78"/>
    </row>
    <row r="164" spans="1:19" ht="32.1" customHeight="1">
      <c r="A164" s="80"/>
      <c r="B164" s="128"/>
      <c r="C164" s="121"/>
      <c r="D164" s="86"/>
      <c r="E164" s="86"/>
      <c r="F164" s="104"/>
      <c r="G164" s="30">
        <v>3</v>
      </c>
      <c r="H164" s="31" t="s">
        <v>28</v>
      </c>
      <c r="I164" s="32" t="s">
        <v>297</v>
      </c>
      <c r="J164" s="33">
        <v>6</v>
      </c>
      <c r="K164" s="33"/>
      <c r="L164" s="33"/>
      <c r="M164" s="33"/>
      <c r="N164" s="34">
        <f t="shared" si="15"/>
        <v>6</v>
      </c>
      <c r="O164" s="33">
        <v>70</v>
      </c>
      <c r="P164" s="35">
        <v>11</v>
      </c>
      <c r="Q164" s="36">
        <f t="shared" si="14"/>
        <v>4620</v>
      </c>
      <c r="R164" s="77"/>
      <c r="S164" s="78"/>
    </row>
    <row r="165" spans="1:19" ht="32.1" customHeight="1">
      <c r="A165" s="37">
        <v>69</v>
      </c>
      <c r="B165" s="38">
        <v>651</v>
      </c>
      <c r="C165" s="44" t="s">
        <v>298</v>
      </c>
      <c r="D165" s="40">
        <v>8991077</v>
      </c>
      <c r="E165" s="47" t="s">
        <v>299</v>
      </c>
      <c r="F165" s="41" t="s">
        <v>300</v>
      </c>
      <c r="G165" s="30">
        <v>3</v>
      </c>
      <c r="H165" s="31" t="s">
        <v>301</v>
      </c>
      <c r="I165" s="31"/>
      <c r="J165" s="33"/>
      <c r="K165" s="33"/>
      <c r="L165" s="33"/>
      <c r="M165" s="33"/>
      <c r="N165" s="34">
        <f t="shared" si="15"/>
        <v>0</v>
      </c>
      <c r="O165" s="33">
        <v>70</v>
      </c>
      <c r="P165" s="33"/>
      <c r="Q165" s="36">
        <f t="shared" si="14"/>
        <v>0</v>
      </c>
      <c r="R165" s="42">
        <f>Q165</f>
        <v>0</v>
      </c>
      <c r="S165" s="43"/>
    </row>
    <row r="166" spans="1:19" ht="32.1" customHeight="1">
      <c r="A166" s="79">
        <v>70</v>
      </c>
      <c r="B166" s="127">
        <v>652</v>
      </c>
      <c r="C166" s="119" t="s">
        <v>302</v>
      </c>
      <c r="D166" s="85">
        <v>8811029</v>
      </c>
      <c r="E166" s="85" t="s">
        <v>303</v>
      </c>
      <c r="F166" s="102" t="s">
        <v>304</v>
      </c>
      <c r="G166" s="30">
        <v>2</v>
      </c>
      <c r="H166" s="31" t="s">
        <v>105</v>
      </c>
      <c r="I166" s="32" t="s">
        <v>29</v>
      </c>
      <c r="J166" s="33"/>
      <c r="K166" s="33"/>
      <c r="L166" s="33"/>
      <c r="M166" s="33"/>
      <c r="N166" s="34">
        <f t="shared" si="15"/>
        <v>0</v>
      </c>
      <c r="O166" s="33">
        <v>70</v>
      </c>
      <c r="P166" s="35">
        <v>12</v>
      </c>
      <c r="Q166" s="36">
        <f t="shared" si="14"/>
        <v>0</v>
      </c>
      <c r="R166" s="77">
        <f>SUM(Q166:Q167)</f>
        <v>9240</v>
      </c>
      <c r="S166" s="78"/>
    </row>
    <row r="167" spans="1:19" ht="32.1" customHeight="1">
      <c r="A167" s="80"/>
      <c r="B167" s="128"/>
      <c r="C167" s="121"/>
      <c r="D167" s="86"/>
      <c r="E167" s="86"/>
      <c r="F167" s="104"/>
      <c r="G167" s="30">
        <v>3</v>
      </c>
      <c r="H167" s="31" t="s">
        <v>28</v>
      </c>
      <c r="I167" s="32" t="s">
        <v>29</v>
      </c>
      <c r="J167" s="33">
        <v>11</v>
      </c>
      <c r="K167" s="33"/>
      <c r="L167" s="33"/>
      <c r="M167" s="33"/>
      <c r="N167" s="34">
        <f t="shared" si="15"/>
        <v>11</v>
      </c>
      <c r="O167" s="33">
        <v>70</v>
      </c>
      <c r="P167" s="35">
        <v>12</v>
      </c>
      <c r="Q167" s="36">
        <f t="shared" si="14"/>
        <v>9240</v>
      </c>
      <c r="R167" s="77"/>
      <c r="S167" s="78"/>
    </row>
    <row r="168" spans="1:19" ht="32.1" customHeight="1">
      <c r="A168" s="79">
        <v>71</v>
      </c>
      <c r="B168" s="127">
        <v>653</v>
      </c>
      <c r="C168" s="119" t="s">
        <v>305</v>
      </c>
      <c r="D168" s="85">
        <v>8872642</v>
      </c>
      <c r="E168" s="85" t="s">
        <v>306</v>
      </c>
      <c r="F168" s="102" t="s">
        <v>307</v>
      </c>
      <c r="G168" s="30">
        <v>1</v>
      </c>
      <c r="H168" s="31" t="s">
        <v>34</v>
      </c>
      <c r="I168" s="32" t="s">
        <v>29</v>
      </c>
      <c r="J168" s="33"/>
      <c r="K168" s="33"/>
      <c r="L168" s="33"/>
      <c r="M168" s="33"/>
      <c r="N168" s="34">
        <f t="shared" si="15"/>
        <v>0</v>
      </c>
      <c r="O168" s="33">
        <v>70</v>
      </c>
      <c r="P168" s="35">
        <v>5</v>
      </c>
      <c r="Q168" s="36">
        <f t="shared" si="14"/>
        <v>0</v>
      </c>
      <c r="R168" s="77">
        <f>SUM(Q168:Q169)</f>
        <v>19320</v>
      </c>
      <c r="S168" s="78"/>
    </row>
    <row r="169" spans="1:19" ht="32.1" customHeight="1">
      <c r="A169" s="80"/>
      <c r="B169" s="128"/>
      <c r="C169" s="121"/>
      <c r="D169" s="86"/>
      <c r="E169" s="86"/>
      <c r="F169" s="104"/>
      <c r="G169" s="30">
        <v>3</v>
      </c>
      <c r="H169" s="31" t="s">
        <v>28</v>
      </c>
      <c r="I169" s="32" t="s">
        <v>29</v>
      </c>
      <c r="J169" s="33">
        <v>23</v>
      </c>
      <c r="K169" s="33"/>
      <c r="L169" s="33"/>
      <c r="M169" s="33"/>
      <c r="N169" s="34">
        <f t="shared" si="15"/>
        <v>23</v>
      </c>
      <c r="O169" s="33">
        <v>70</v>
      </c>
      <c r="P169" s="35">
        <v>12</v>
      </c>
      <c r="Q169" s="36">
        <f t="shared" si="14"/>
        <v>19320</v>
      </c>
      <c r="R169" s="77"/>
      <c r="S169" s="78"/>
    </row>
    <row r="170" spans="1:19" ht="32.1" customHeight="1">
      <c r="A170" s="79">
        <v>72</v>
      </c>
      <c r="B170" s="127">
        <v>654</v>
      </c>
      <c r="C170" s="119" t="s">
        <v>308</v>
      </c>
      <c r="D170" s="85">
        <v>8791111</v>
      </c>
      <c r="E170" s="85" t="s">
        <v>257</v>
      </c>
      <c r="F170" s="102" t="s">
        <v>309</v>
      </c>
      <c r="G170" s="30">
        <v>1</v>
      </c>
      <c r="H170" s="31" t="s">
        <v>34</v>
      </c>
      <c r="I170" s="32" t="s">
        <v>50</v>
      </c>
      <c r="J170" s="33">
        <v>6</v>
      </c>
      <c r="K170" s="33">
        <v>4</v>
      </c>
      <c r="L170" s="33">
        <v>1</v>
      </c>
      <c r="M170" s="33">
        <v>19</v>
      </c>
      <c r="N170" s="34">
        <f t="shared" si="15"/>
        <v>30</v>
      </c>
      <c r="O170" s="33">
        <v>70</v>
      </c>
      <c r="P170" s="35">
        <v>3</v>
      </c>
      <c r="Q170" s="36">
        <f t="shared" si="14"/>
        <v>6300</v>
      </c>
      <c r="R170" s="77">
        <f>SUM(Q170:Q171)</f>
        <v>10080</v>
      </c>
      <c r="S170" s="78"/>
    </row>
    <row r="171" spans="1:19" ht="33.950000000000003" customHeight="1">
      <c r="A171" s="80"/>
      <c r="B171" s="128"/>
      <c r="C171" s="121"/>
      <c r="D171" s="86"/>
      <c r="E171" s="86"/>
      <c r="F171" s="104"/>
      <c r="G171" s="30">
        <v>3</v>
      </c>
      <c r="H171" s="31" t="s">
        <v>28</v>
      </c>
      <c r="I171" s="32" t="s">
        <v>29</v>
      </c>
      <c r="J171" s="33">
        <v>6</v>
      </c>
      <c r="K171" s="33"/>
      <c r="L171" s="33"/>
      <c r="M171" s="33"/>
      <c r="N171" s="34">
        <f t="shared" si="15"/>
        <v>6</v>
      </c>
      <c r="O171" s="33">
        <v>70</v>
      </c>
      <c r="P171" s="35">
        <v>9</v>
      </c>
      <c r="Q171" s="36">
        <f t="shared" si="14"/>
        <v>3780</v>
      </c>
      <c r="R171" s="77"/>
      <c r="S171" s="78"/>
    </row>
    <row r="172" spans="1:19" ht="32.1" customHeight="1">
      <c r="A172" s="79">
        <v>73</v>
      </c>
      <c r="B172" s="127">
        <v>655</v>
      </c>
      <c r="C172" s="119" t="s">
        <v>310</v>
      </c>
      <c r="D172" s="85">
        <v>8781037</v>
      </c>
      <c r="E172" s="85" t="s">
        <v>311</v>
      </c>
      <c r="F172" s="102" t="s">
        <v>312</v>
      </c>
      <c r="G172" s="30">
        <v>1</v>
      </c>
      <c r="H172" s="31" t="s">
        <v>34</v>
      </c>
      <c r="I172" s="32" t="s">
        <v>50</v>
      </c>
      <c r="J172" s="33"/>
      <c r="K172" s="33"/>
      <c r="L172" s="33"/>
      <c r="M172" s="33"/>
      <c r="N172" s="34">
        <f t="shared" si="15"/>
        <v>0</v>
      </c>
      <c r="O172" s="33">
        <v>70</v>
      </c>
      <c r="P172" s="35">
        <v>5</v>
      </c>
      <c r="Q172" s="36">
        <f t="shared" si="14"/>
        <v>0</v>
      </c>
      <c r="R172" s="77">
        <f>SUM(Q172:Q173)</f>
        <v>5040</v>
      </c>
      <c r="S172" s="78"/>
    </row>
    <row r="173" spans="1:19" ht="33.950000000000003" customHeight="1">
      <c r="A173" s="80"/>
      <c r="B173" s="128"/>
      <c r="C173" s="121"/>
      <c r="D173" s="86"/>
      <c r="E173" s="86"/>
      <c r="F173" s="104"/>
      <c r="G173" s="30">
        <v>3</v>
      </c>
      <c r="H173" s="31" t="s">
        <v>28</v>
      </c>
      <c r="I173" s="32" t="s">
        <v>29</v>
      </c>
      <c r="J173" s="33">
        <v>6</v>
      </c>
      <c r="K173" s="33"/>
      <c r="L173" s="33"/>
      <c r="M173" s="33"/>
      <c r="N173" s="34">
        <f t="shared" si="15"/>
        <v>6</v>
      </c>
      <c r="O173" s="33">
        <v>70</v>
      </c>
      <c r="P173" s="35">
        <v>12</v>
      </c>
      <c r="Q173" s="36">
        <f t="shared" si="14"/>
        <v>5040</v>
      </c>
      <c r="R173" s="77"/>
      <c r="S173" s="78"/>
    </row>
    <row r="174" spans="1:19" ht="33.950000000000003" customHeight="1">
      <c r="A174" s="37">
        <v>74</v>
      </c>
      <c r="B174" s="51">
        <v>656</v>
      </c>
      <c r="C174" s="44" t="s">
        <v>313</v>
      </c>
      <c r="D174" s="40">
        <v>8781021</v>
      </c>
      <c r="E174" s="40" t="s">
        <v>299</v>
      </c>
      <c r="F174" s="49" t="s">
        <v>314</v>
      </c>
      <c r="G174" s="30">
        <v>3</v>
      </c>
      <c r="H174" s="31" t="s">
        <v>28</v>
      </c>
      <c r="I174" s="32" t="s">
        <v>29</v>
      </c>
      <c r="J174" s="33">
        <v>1</v>
      </c>
      <c r="K174" s="33"/>
      <c r="L174" s="33"/>
      <c r="M174" s="33"/>
      <c r="N174" s="34">
        <f t="shared" si="15"/>
        <v>1</v>
      </c>
      <c r="O174" s="33">
        <v>70</v>
      </c>
      <c r="P174" s="35">
        <v>12</v>
      </c>
      <c r="Q174" s="36">
        <f t="shared" si="14"/>
        <v>840</v>
      </c>
      <c r="R174" s="42">
        <f>SUM(Q174:Q174)</f>
        <v>840</v>
      </c>
      <c r="S174" s="43"/>
    </row>
    <row r="175" spans="1:19" ht="33.950000000000003" customHeight="1">
      <c r="A175" s="79">
        <v>75</v>
      </c>
      <c r="B175" s="127">
        <v>657</v>
      </c>
      <c r="C175" s="119" t="s">
        <v>315</v>
      </c>
      <c r="D175" s="85">
        <v>8711138</v>
      </c>
      <c r="E175" s="87" t="s">
        <v>316</v>
      </c>
      <c r="F175" s="102" t="s">
        <v>317</v>
      </c>
      <c r="G175" s="30">
        <v>1</v>
      </c>
      <c r="H175" s="31" t="s">
        <v>34</v>
      </c>
      <c r="I175" s="32" t="s">
        <v>29</v>
      </c>
      <c r="J175" s="33"/>
      <c r="K175" s="33"/>
      <c r="L175" s="33"/>
      <c r="M175" s="33"/>
      <c r="N175" s="34">
        <f t="shared" si="15"/>
        <v>0</v>
      </c>
      <c r="O175" s="33">
        <v>70</v>
      </c>
      <c r="P175" s="35">
        <v>5</v>
      </c>
      <c r="Q175" s="36">
        <f t="shared" si="14"/>
        <v>0</v>
      </c>
      <c r="R175" s="77">
        <f>SUM(Q175:Q176)</f>
        <v>1680</v>
      </c>
      <c r="S175" s="78"/>
    </row>
    <row r="176" spans="1:19" ht="33.950000000000003" customHeight="1">
      <c r="A176" s="80"/>
      <c r="B176" s="128"/>
      <c r="C176" s="121"/>
      <c r="D176" s="86"/>
      <c r="E176" s="88"/>
      <c r="F176" s="104"/>
      <c r="G176" s="30">
        <v>3</v>
      </c>
      <c r="H176" s="31" t="s">
        <v>28</v>
      </c>
      <c r="I176" s="32" t="s">
        <v>29</v>
      </c>
      <c r="J176" s="33">
        <v>2</v>
      </c>
      <c r="K176" s="33"/>
      <c r="L176" s="33"/>
      <c r="M176" s="33"/>
      <c r="N176" s="34">
        <f t="shared" ref="N176:N195" si="17">SUM(J176:M176)</f>
        <v>2</v>
      </c>
      <c r="O176" s="33">
        <v>70</v>
      </c>
      <c r="P176" s="35">
        <v>12</v>
      </c>
      <c r="Q176" s="36">
        <f t="shared" si="14"/>
        <v>1680</v>
      </c>
      <c r="R176" s="77"/>
      <c r="S176" s="78"/>
    </row>
    <row r="177" spans="1:19" ht="33.950000000000003" customHeight="1">
      <c r="A177" s="37">
        <v>76</v>
      </c>
      <c r="B177" s="51">
        <v>658</v>
      </c>
      <c r="C177" s="44" t="s">
        <v>318</v>
      </c>
      <c r="D177" s="40">
        <v>8882007</v>
      </c>
      <c r="E177" s="47" t="s">
        <v>208</v>
      </c>
      <c r="F177" s="41" t="s">
        <v>319</v>
      </c>
      <c r="G177" s="30">
        <v>3</v>
      </c>
      <c r="H177" s="31" t="s">
        <v>28</v>
      </c>
      <c r="I177" s="32" t="s">
        <v>29</v>
      </c>
      <c r="J177" s="33">
        <v>30</v>
      </c>
      <c r="K177" s="33"/>
      <c r="L177" s="33"/>
      <c r="M177" s="33"/>
      <c r="N177" s="34">
        <f t="shared" si="17"/>
        <v>30</v>
      </c>
      <c r="O177" s="33">
        <v>70</v>
      </c>
      <c r="P177" s="35">
        <v>12</v>
      </c>
      <c r="Q177" s="36">
        <f t="shared" si="14"/>
        <v>25200</v>
      </c>
      <c r="R177" s="42">
        <f>Q177</f>
        <v>25200</v>
      </c>
      <c r="S177" s="43"/>
    </row>
    <row r="178" spans="1:19" ht="33.950000000000003" customHeight="1">
      <c r="A178" s="79">
        <v>77</v>
      </c>
      <c r="B178" s="127">
        <v>659</v>
      </c>
      <c r="C178" s="119" t="s">
        <v>320</v>
      </c>
      <c r="D178" s="85" t="s">
        <v>321</v>
      </c>
      <c r="E178" s="87" t="s">
        <v>322</v>
      </c>
      <c r="F178" s="102" t="s">
        <v>323</v>
      </c>
      <c r="G178" s="30">
        <v>1</v>
      </c>
      <c r="H178" s="31" t="s">
        <v>34</v>
      </c>
      <c r="I178" s="32" t="s">
        <v>35</v>
      </c>
      <c r="J178" s="33"/>
      <c r="K178" s="33"/>
      <c r="L178" s="33"/>
      <c r="M178" s="33">
        <v>4</v>
      </c>
      <c r="N178" s="34">
        <f t="shared" si="17"/>
        <v>4</v>
      </c>
      <c r="O178" s="33">
        <v>70</v>
      </c>
      <c r="P178" s="35">
        <v>5</v>
      </c>
      <c r="Q178" s="36">
        <f t="shared" si="14"/>
        <v>1400</v>
      </c>
      <c r="R178" s="77">
        <f>SUM(Q178:Q179)</f>
        <v>9800</v>
      </c>
      <c r="S178" s="78"/>
    </row>
    <row r="179" spans="1:19" ht="33.75" customHeight="1">
      <c r="A179" s="80"/>
      <c r="B179" s="128"/>
      <c r="C179" s="121"/>
      <c r="D179" s="86"/>
      <c r="E179" s="88"/>
      <c r="F179" s="104"/>
      <c r="G179" s="30">
        <v>3</v>
      </c>
      <c r="H179" s="31" t="s">
        <v>28</v>
      </c>
      <c r="I179" s="32" t="s">
        <v>29</v>
      </c>
      <c r="J179" s="33">
        <v>10</v>
      </c>
      <c r="K179" s="33"/>
      <c r="L179" s="33"/>
      <c r="M179" s="33"/>
      <c r="N179" s="34">
        <f t="shared" si="17"/>
        <v>10</v>
      </c>
      <c r="O179" s="33">
        <v>70</v>
      </c>
      <c r="P179" s="35">
        <v>12</v>
      </c>
      <c r="Q179" s="36">
        <f t="shared" si="14"/>
        <v>8400</v>
      </c>
      <c r="R179" s="77"/>
      <c r="S179" s="78"/>
    </row>
    <row r="180" spans="1:19" ht="33.950000000000003" customHeight="1">
      <c r="A180" s="79">
        <v>78</v>
      </c>
      <c r="B180" s="127">
        <v>660</v>
      </c>
      <c r="C180" s="119" t="s">
        <v>324</v>
      </c>
      <c r="D180" s="85">
        <v>8886087</v>
      </c>
      <c r="E180" s="87" t="s">
        <v>325</v>
      </c>
      <c r="F180" s="102" t="s">
        <v>326</v>
      </c>
      <c r="G180" s="30">
        <v>2</v>
      </c>
      <c r="H180" s="31" t="s">
        <v>327</v>
      </c>
      <c r="I180" s="32" t="s">
        <v>35</v>
      </c>
      <c r="J180" s="33"/>
      <c r="K180" s="33"/>
      <c r="L180" s="33"/>
      <c r="M180" s="33">
        <v>24</v>
      </c>
      <c r="N180" s="34">
        <f t="shared" si="17"/>
        <v>24</v>
      </c>
      <c r="O180" s="33">
        <v>70</v>
      </c>
      <c r="P180" s="35">
        <v>5</v>
      </c>
      <c r="Q180" s="36">
        <f t="shared" si="14"/>
        <v>8400</v>
      </c>
      <c r="R180" s="77">
        <f>SUM(Q180:Q182)</f>
        <v>15960</v>
      </c>
      <c r="S180" s="78"/>
    </row>
    <row r="181" spans="1:19" ht="33.950000000000003" customHeight="1">
      <c r="A181" s="117"/>
      <c r="B181" s="131"/>
      <c r="C181" s="120"/>
      <c r="D181" s="98"/>
      <c r="E181" s="105"/>
      <c r="F181" s="103"/>
      <c r="G181" s="54">
        <v>2</v>
      </c>
      <c r="H181" s="31" t="s">
        <v>328</v>
      </c>
      <c r="I181" s="32" t="s">
        <v>329</v>
      </c>
      <c r="J181" s="35"/>
      <c r="K181" s="33"/>
      <c r="L181" s="33"/>
      <c r="M181" s="33">
        <v>24</v>
      </c>
      <c r="N181" s="34">
        <f t="shared" si="17"/>
        <v>24</v>
      </c>
      <c r="O181" s="33">
        <v>70</v>
      </c>
      <c r="P181" s="35">
        <v>1</v>
      </c>
      <c r="Q181" s="36">
        <f t="shared" si="14"/>
        <v>1680</v>
      </c>
      <c r="R181" s="77"/>
      <c r="S181" s="78"/>
    </row>
    <row r="182" spans="1:19" ht="33.950000000000003" customHeight="1">
      <c r="A182" s="80"/>
      <c r="B182" s="128"/>
      <c r="C182" s="121"/>
      <c r="D182" s="86"/>
      <c r="E182" s="88"/>
      <c r="F182" s="104"/>
      <c r="G182" s="30">
        <v>3</v>
      </c>
      <c r="H182" s="31" t="s">
        <v>28</v>
      </c>
      <c r="I182" s="32" t="s">
        <v>29</v>
      </c>
      <c r="J182" s="33">
        <v>7</v>
      </c>
      <c r="K182" s="33"/>
      <c r="L182" s="33"/>
      <c r="M182" s="33"/>
      <c r="N182" s="34">
        <f t="shared" si="17"/>
        <v>7</v>
      </c>
      <c r="O182" s="33">
        <v>70</v>
      </c>
      <c r="P182" s="35">
        <v>12</v>
      </c>
      <c r="Q182" s="36">
        <f t="shared" si="14"/>
        <v>5880</v>
      </c>
      <c r="R182" s="77"/>
      <c r="S182" s="78"/>
    </row>
    <row r="183" spans="1:19" ht="33.950000000000003" customHeight="1">
      <c r="A183" s="79">
        <v>79</v>
      </c>
      <c r="B183" s="81">
        <v>661</v>
      </c>
      <c r="C183" s="119" t="s">
        <v>330</v>
      </c>
      <c r="D183" s="85">
        <v>8851006</v>
      </c>
      <c r="E183" s="87" t="s">
        <v>331</v>
      </c>
      <c r="F183" s="102" t="s">
        <v>332</v>
      </c>
      <c r="G183" s="30">
        <v>1</v>
      </c>
      <c r="H183" s="31" t="s">
        <v>34</v>
      </c>
      <c r="I183" s="32" t="s">
        <v>125</v>
      </c>
      <c r="J183" s="33"/>
      <c r="K183" s="33"/>
      <c r="L183" s="33"/>
      <c r="M183" s="33">
        <v>5</v>
      </c>
      <c r="N183" s="34">
        <f t="shared" si="17"/>
        <v>5</v>
      </c>
      <c r="O183" s="33">
        <v>70</v>
      </c>
      <c r="P183" s="35">
        <v>4</v>
      </c>
      <c r="Q183" s="36">
        <f t="shared" si="14"/>
        <v>1400</v>
      </c>
      <c r="R183" s="77">
        <f>SUM(Q183:Q185)</f>
        <v>2310</v>
      </c>
      <c r="S183" s="78"/>
    </row>
    <row r="184" spans="1:19" ht="33.950000000000003" customHeight="1">
      <c r="A184" s="117"/>
      <c r="B184" s="118"/>
      <c r="C184" s="120"/>
      <c r="D184" s="98"/>
      <c r="E184" s="105"/>
      <c r="F184" s="103"/>
      <c r="G184" s="30">
        <v>2</v>
      </c>
      <c r="H184" s="31" t="s">
        <v>333</v>
      </c>
      <c r="I184" s="32" t="s">
        <v>329</v>
      </c>
      <c r="J184" s="33"/>
      <c r="K184" s="33"/>
      <c r="L184" s="33"/>
      <c r="M184" s="33">
        <v>4</v>
      </c>
      <c r="N184" s="34">
        <f t="shared" si="17"/>
        <v>4</v>
      </c>
      <c r="O184" s="33">
        <v>70</v>
      </c>
      <c r="P184" s="35">
        <v>1</v>
      </c>
      <c r="Q184" s="36">
        <f t="shared" si="14"/>
        <v>280</v>
      </c>
      <c r="R184" s="77"/>
      <c r="S184" s="78"/>
    </row>
    <row r="185" spans="1:19" ht="33.950000000000003" customHeight="1">
      <c r="A185" s="80"/>
      <c r="B185" s="82"/>
      <c r="C185" s="121"/>
      <c r="D185" s="86"/>
      <c r="E185" s="88"/>
      <c r="F185" s="104"/>
      <c r="G185" s="30">
        <v>2</v>
      </c>
      <c r="H185" s="31" t="s">
        <v>334</v>
      </c>
      <c r="I185" s="32" t="s">
        <v>69</v>
      </c>
      <c r="J185" s="33"/>
      <c r="K185" s="33"/>
      <c r="L185" s="33"/>
      <c r="M185" s="33">
        <v>9</v>
      </c>
      <c r="N185" s="34">
        <f t="shared" si="17"/>
        <v>9</v>
      </c>
      <c r="O185" s="33">
        <v>70</v>
      </c>
      <c r="P185" s="35">
        <v>1</v>
      </c>
      <c r="Q185" s="36">
        <f t="shared" si="14"/>
        <v>630</v>
      </c>
      <c r="R185" s="77"/>
      <c r="S185" s="78"/>
    </row>
    <row r="186" spans="1:19" ht="36" customHeight="1">
      <c r="A186" s="37">
        <v>80</v>
      </c>
      <c r="B186" s="38">
        <v>662</v>
      </c>
      <c r="C186" s="44" t="s">
        <v>335</v>
      </c>
      <c r="D186" s="40">
        <v>8841183</v>
      </c>
      <c r="E186" s="46" t="s">
        <v>336</v>
      </c>
      <c r="F186" s="41" t="s">
        <v>337</v>
      </c>
      <c r="G186" s="30">
        <v>3</v>
      </c>
      <c r="H186" s="31" t="s">
        <v>338</v>
      </c>
      <c r="I186" s="32" t="s">
        <v>29</v>
      </c>
      <c r="J186" s="33"/>
      <c r="K186" s="33"/>
      <c r="L186" s="33"/>
      <c r="M186" s="33"/>
      <c r="N186" s="34">
        <f t="shared" si="17"/>
        <v>0</v>
      </c>
      <c r="O186" s="33">
        <v>70</v>
      </c>
      <c r="P186" s="35">
        <v>12</v>
      </c>
      <c r="Q186" s="36">
        <f t="shared" si="14"/>
        <v>0</v>
      </c>
      <c r="R186" s="42">
        <f>Q186</f>
        <v>0</v>
      </c>
      <c r="S186" s="43"/>
    </row>
    <row r="187" spans="1:19" ht="36" customHeight="1">
      <c r="A187" s="79">
        <v>81</v>
      </c>
      <c r="B187" s="81">
        <v>663</v>
      </c>
      <c r="C187" s="119" t="s">
        <v>339</v>
      </c>
      <c r="D187" s="85">
        <v>8872628</v>
      </c>
      <c r="E187" s="87" t="s">
        <v>340</v>
      </c>
      <c r="F187" s="102" t="s">
        <v>341</v>
      </c>
      <c r="G187" s="30">
        <v>1</v>
      </c>
      <c r="H187" s="31" t="s">
        <v>34</v>
      </c>
      <c r="I187" s="32" t="s">
        <v>35</v>
      </c>
      <c r="J187" s="33">
        <v>3</v>
      </c>
      <c r="K187" s="33"/>
      <c r="L187" s="33"/>
      <c r="M187" s="33">
        <v>9</v>
      </c>
      <c r="N187" s="34">
        <f t="shared" si="17"/>
        <v>12</v>
      </c>
      <c r="O187" s="33">
        <v>70</v>
      </c>
      <c r="P187" s="35">
        <v>5</v>
      </c>
      <c r="Q187" s="36">
        <f t="shared" ref="Q187:Q250" si="18">N187*P187*O187</f>
        <v>4200</v>
      </c>
      <c r="R187" s="77">
        <f>SUM(Q187:Q189)</f>
        <v>8190</v>
      </c>
      <c r="S187" s="78"/>
    </row>
    <row r="188" spans="1:19" ht="36" customHeight="1">
      <c r="A188" s="117"/>
      <c r="B188" s="118"/>
      <c r="C188" s="120"/>
      <c r="D188" s="98"/>
      <c r="E188" s="105"/>
      <c r="F188" s="103"/>
      <c r="G188" s="54">
        <v>2</v>
      </c>
      <c r="H188" s="31" t="s">
        <v>342</v>
      </c>
      <c r="I188" s="32" t="s">
        <v>64</v>
      </c>
      <c r="J188" s="35">
        <v>3</v>
      </c>
      <c r="K188" s="33"/>
      <c r="L188" s="33"/>
      <c r="M188" s="33">
        <v>9</v>
      </c>
      <c r="N188" s="34">
        <f t="shared" si="17"/>
        <v>12</v>
      </c>
      <c r="O188" s="33">
        <v>70</v>
      </c>
      <c r="P188" s="35">
        <v>4</v>
      </c>
      <c r="Q188" s="36">
        <f t="shared" si="18"/>
        <v>3360</v>
      </c>
      <c r="R188" s="77"/>
      <c r="S188" s="78"/>
    </row>
    <row r="189" spans="1:19" ht="36" customHeight="1">
      <c r="A189" s="80"/>
      <c r="B189" s="82"/>
      <c r="C189" s="121"/>
      <c r="D189" s="86"/>
      <c r="E189" s="88"/>
      <c r="F189" s="104"/>
      <c r="G189" s="30">
        <v>3</v>
      </c>
      <c r="H189" s="31" t="s">
        <v>28</v>
      </c>
      <c r="I189" s="32" t="s">
        <v>29</v>
      </c>
      <c r="J189" s="33">
        <v>3</v>
      </c>
      <c r="K189" s="33"/>
      <c r="L189" s="33"/>
      <c r="M189" s="33"/>
      <c r="N189" s="34">
        <f t="shared" si="17"/>
        <v>3</v>
      </c>
      <c r="O189" s="33">
        <v>70</v>
      </c>
      <c r="P189" s="35">
        <v>3</v>
      </c>
      <c r="Q189" s="36">
        <f t="shared" si="18"/>
        <v>630</v>
      </c>
      <c r="R189" s="77"/>
      <c r="S189" s="78"/>
    </row>
    <row r="190" spans="1:19" ht="32.1" customHeight="1">
      <c r="A190" s="79">
        <v>82</v>
      </c>
      <c r="B190" s="81">
        <v>664</v>
      </c>
      <c r="C190" s="119" t="s">
        <v>343</v>
      </c>
      <c r="D190" s="85">
        <v>8872824</v>
      </c>
      <c r="E190" s="87" t="s">
        <v>344</v>
      </c>
      <c r="F190" s="102" t="s">
        <v>345</v>
      </c>
      <c r="G190" s="30">
        <v>1</v>
      </c>
      <c r="H190" s="31" t="s">
        <v>34</v>
      </c>
      <c r="I190" s="32" t="s">
        <v>346</v>
      </c>
      <c r="J190" s="33"/>
      <c r="K190" s="33"/>
      <c r="L190" s="33"/>
      <c r="M190" s="33">
        <v>10</v>
      </c>
      <c r="N190" s="34">
        <f t="shared" si="17"/>
        <v>10</v>
      </c>
      <c r="O190" s="33">
        <v>70</v>
      </c>
      <c r="P190" s="35">
        <v>3</v>
      </c>
      <c r="Q190" s="36">
        <f t="shared" si="18"/>
        <v>2100</v>
      </c>
      <c r="R190" s="77">
        <f>SUM(Q190:Q194)</f>
        <v>12460</v>
      </c>
      <c r="S190" s="78"/>
    </row>
    <row r="191" spans="1:19" ht="32.1" customHeight="1">
      <c r="A191" s="117"/>
      <c r="B191" s="118"/>
      <c r="C191" s="120"/>
      <c r="D191" s="98"/>
      <c r="E191" s="105"/>
      <c r="F191" s="103"/>
      <c r="G191" s="30">
        <v>1</v>
      </c>
      <c r="H191" s="31" t="s">
        <v>34</v>
      </c>
      <c r="I191" s="32" t="s">
        <v>35</v>
      </c>
      <c r="J191" s="33"/>
      <c r="K191" s="33"/>
      <c r="L191" s="33"/>
      <c r="M191" s="33">
        <v>13</v>
      </c>
      <c r="N191" s="34">
        <f t="shared" si="17"/>
        <v>13</v>
      </c>
      <c r="O191" s="33">
        <v>70</v>
      </c>
      <c r="P191" s="35">
        <v>3</v>
      </c>
      <c r="Q191" s="36">
        <f t="shared" si="18"/>
        <v>2730</v>
      </c>
      <c r="R191" s="77"/>
      <c r="S191" s="78"/>
    </row>
    <row r="192" spans="1:19" ht="32.1" customHeight="1">
      <c r="A192" s="117"/>
      <c r="B192" s="118"/>
      <c r="C192" s="120"/>
      <c r="D192" s="98"/>
      <c r="E192" s="105"/>
      <c r="F192" s="103"/>
      <c r="G192" s="54">
        <v>2</v>
      </c>
      <c r="H192" s="31" t="s">
        <v>347</v>
      </c>
      <c r="I192" s="32" t="s">
        <v>348</v>
      </c>
      <c r="J192" s="35"/>
      <c r="K192" s="33"/>
      <c r="L192" s="33"/>
      <c r="M192" s="33">
        <v>8</v>
      </c>
      <c r="N192" s="34">
        <f t="shared" si="17"/>
        <v>8</v>
      </c>
      <c r="O192" s="33">
        <v>70</v>
      </c>
      <c r="P192" s="35">
        <v>1</v>
      </c>
      <c r="Q192" s="36">
        <f t="shared" si="18"/>
        <v>560</v>
      </c>
      <c r="R192" s="77"/>
      <c r="S192" s="78"/>
    </row>
    <row r="193" spans="1:19" ht="32.1" customHeight="1">
      <c r="A193" s="117"/>
      <c r="B193" s="118"/>
      <c r="C193" s="120"/>
      <c r="D193" s="98"/>
      <c r="E193" s="105"/>
      <c r="F193" s="103"/>
      <c r="G193" s="54">
        <v>2</v>
      </c>
      <c r="H193" s="31" t="s">
        <v>349</v>
      </c>
      <c r="I193" s="32" t="s">
        <v>329</v>
      </c>
      <c r="J193" s="33"/>
      <c r="K193" s="33"/>
      <c r="L193" s="33"/>
      <c r="M193" s="33">
        <v>5</v>
      </c>
      <c r="N193" s="34">
        <f t="shared" si="17"/>
        <v>5</v>
      </c>
      <c r="O193" s="33">
        <v>70</v>
      </c>
      <c r="P193" s="35">
        <v>1</v>
      </c>
      <c r="Q193" s="36">
        <f t="shared" si="18"/>
        <v>350</v>
      </c>
      <c r="R193" s="77"/>
      <c r="S193" s="78"/>
    </row>
    <row r="194" spans="1:19" ht="32.1" customHeight="1">
      <c r="A194" s="80"/>
      <c r="B194" s="82"/>
      <c r="C194" s="121"/>
      <c r="D194" s="86"/>
      <c r="E194" s="88"/>
      <c r="F194" s="104"/>
      <c r="G194" s="30">
        <v>3</v>
      </c>
      <c r="H194" s="31" t="s">
        <v>28</v>
      </c>
      <c r="I194" s="32" t="s">
        <v>29</v>
      </c>
      <c r="J194" s="33">
        <v>8</v>
      </c>
      <c r="K194" s="33"/>
      <c r="L194" s="33"/>
      <c r="M194" s="33"/>
      <c r="N194" s="34">
        <f t="shared" si="17"/>
        <v>8</v>
      </c>
      <c r="O194" s="33">
        <v>70</v>
      </c>
      <c r="P194" s="35">
        <v>12</v>
      </c>
      <c r="Q194" s="36">
        <f t="shared" si="18"/>
        <v>6720</v>
      </c>
      <c r="R194" s="77"/>
      <c r="S194" s="78"/>
    </row>
    <row r="195" spans="1:19" ht="32.1" customHeight="1">
      <c r="A195" s="37">
        <v>83</v>
      </c>
      <c r="B195" s="38">
        <v>665</v>
      </c>
      <c r="C195" s="44" t="s">
        <v>350</v>
      </c>
      <c r="D195" s="40">
        <v>8882372</v>
      </c>
      <c r="E195" s="47" t="s">
        <v>351</v>
      </c>
      <c r="F195" s="41" t="s">
        <v>352</v>
      </c>
      <c r="G195" s="30">
        <v>3</v>
      </c>
      <c r="H195" s="31" t="s">
        <v>28</v>
      </c>
      <c r="I195" s="32" t="s">
        <v>29</v>
      </c>
      <c r="J195" s="33">
        <v>28</v>
      </c>
      <c r="K195" s="33"/>
      <c r="L195" s="33"/>
      <c r="M195" s="33"/>
      <c r="N195" s="34">
        <f t="shared" si="17"/>
        <v>28</v>
      </c>
      <c r="O195" s="33">
        <v>70</v>
      </c>
      <c r="P195" s="35">
        <v>12</v>
      </c>
      <c r="Q195" s="36">
        <f t="shared" si="18"/>
        <v>23520</v>
      </c>
      <c r="R195" s="42">
        <f>Q195</f>
        <v>23520</v>
      </c>
      <c r="S195" s="43"/>
    </row>
    <row r="196" spans="1:19" ht="32.1" customHeight="1">
      <c r="A196" s="79">
        <v>84</v>
      </c>
      <c r="B196" s="81">
        <v>666</v>
      </c>
      <c r="C196" s="119" t="s">
        <v>353</v>
      </c>
      <c r="D196" s="85">
        <v>8801171</v>
      </c>
      <c r="E196" s="85" t="s">
        <v>354</v>
      </c>
      <c r="F196" s="102" t="s">
        <v>355</v>
      </c>
      <c r="G196" s="30">
        <v>1</v>
      </c>
      <c r="H196" s="31" t="s">
        <v>34</v>
      </c>
      <c r="I196" s="32" t="s">
        <v>35</v>
      </c>
      <c r="J196" s="35">
        <v>4</v>
      </c>
      <c r="K196" s="35">
        <v>1</v>
      </c>
      <c r="L196" s="35"/>
      <c r="M196" s="35">
        <v>3</v>
      </c>
      <c r="N196" s="34">
        <f>SUM(J196:M196)</f>
        <v>8</v>
      </c>
      <c r="O196" s="33">
        <v>70</v>
      </c>
      <c r="P196" s="33">
        <v>5</v>
      </c>
      <c r="Q196" s="36">
        <f t="shared" si="18"/>
        <v>2800</v>
      </c>
      <c r="R196" s="125">
        <f>SUM(Q196:Q200)</f>
        <v>8960</v>
      </c>
      <c r="S196" s="126"/>
    </row>
    <row r="197" spans="1:19" ht="32.1" customHeight="1">
      <c r="A197" s="117"/>
      <c r="B197" s="118"/>
      <c r="C197" s="120"/>
      <c r="D197" s="98"/>
      <c r="E197" s="98"/>
      <c r="F197" s="103"/>
      <c r="G197" s="30">
        <v>2</v>
      </c>
      <c r="H197" s="31" t="s">
        <v>356</v>
      </c>
      <c r="I197" s="32" t="s">
        <v>348</v>
      </c>
      <c r="J197" s="35">
        <v>5</v>
      </c>
      <c r="K197" s="35">
        <v>2</v>
      </c>
      <c r="L197" s="35"/>
      <c r="M197" s="35">
        <v>10</v>
      </c>
      <c r="N197" s="34">
        <f>SUM(J197:M197)</f>
        <v>17</v>
      </c>
      <c r="O197" s="33">
        <v>70</v>
      </c>
      <c r="P197" s="33">
        <v>1</v>
      </c>
      <c r="Q197" s="36">
        <f t="shared" si="18"/>
        <v>1190</v>
      </c>
      <c r="R197" s="125"/>
      <c r="S197" s="126"/>
    </row>
    <row r="198" spans="1:19" ht="32.1" customHeight="1">
      <c r="A198" s="117"/>
      <c r="B198" s="118"/>
      <c r="C198" s="120"/>
      <c r="D198" s="98"/>
      <c r="E198" s="98"/>
      <c r="F198" s="103"/>
      <c r="G198" s="30">
        <v>3</v>
      </c>
      <c r="H198" s="31" t="s">
        <v>193</v>
      </c>
      <c r="I198" s="32" t="s">
        <v>104</v>
      </c>
      <c r="J198" s="33">
        <v>3</v>
      </c>
      <c r="K198" s="33"/>
      <c r="L198" s="33"/>
      <c r="M198" s="33"/>
      <c r="N198" s="34">
        <f t="shared" ref="N198:N217" si="19">SUM(J198:M198)</f>
        <v>3</v>
      </c>
      <c r="O198" s="33">
        <v>70</v>
      </c>
      <c r="P198" s="35">
        <v>7</v>
      </c>
      <c r="Q198" s="36">
        <f t="shared" si="18"/>
        <v>1470</v>
      </c>
      <c r="R198" s="125"/>
      <c r="S198" s="126"/>
    </row>
    <row r="199" spans="1:19" ht="36" customHeight="1">
      <c r="A199" s="117"/>
      <c r="B199" s="118"/>
      <c r="C199" s="120"/>
      <c r="D199" s="98"/>
      <c r="E199" s="98"/>
      <c r="F199" s="103"/>
      <c r="G199" s="30">
        <v>3</v>
      </c>
      <c r="H199" s="31" t="s">
        <v>357</v>
      </c>
      <c r="I199" s="52" t="s">
        <v>358</v>
      </c>
      <c r="J199" s="33">
        <v>1</v>
      </c>
      <c r="K199" s="33"/>
      <c r="L199" s="33"/>
      <c r="M199" s="33"/>
      <c r="N199" s="34">
        <f t="shared" si="19"/>
        <v>1</v>
      </c>
      <c r="O199" s="33">
        <v>70</v>
      </c>
      <c r="P199" s="35">
        <v>6</v>
      </c>
      <c r="Q199" s="36">
        <f t="shared" si="18"/>
        <v>420</v>
      </c>
      <c r="R199" s="125"/>
      <c r="S199" s="126"/>
    </row>
    <row r="200" spans="1:19" ht="32.1" customHeight="1">
      <c r="A200" s="80"/>
      <c r="B200" s="82"/>
      <c r="C200" s="121"/>
      <c r="D200" s="86"/>
      <c r="E200" s="86"/>
      <c r="F200" s="104"/>
      <c r="G200" s="30">
        <v>3</v>
      </c>
      <c r="H200" s="31" t="s">
        <v>28</v>
      </c>
      <c r="I200" s="32" t="s">
        <v>29</v>
      </c>
      <c r="J200" s="33">
        <v>4</v>
      </c>
      <c r="K200" s="33"/>
      <c r="L200" s="33"/>
      <c r="M200" s="33"/>
      <c r="N200" s="34">
        <f t="shared" si="19"/>
        <v>4</v>
      </c>
      <c r="O200" s="33">
        <v>70</v>
      </c>
      <c r="P200" s="35">
        <v>11</v>
      </c>
      <c r="Q200" s="36">
        <f t="shared" si="18"/>
        <v>3080</v>
      </c>
      <c r="R200" s="92"/>
      <c r="S200" s="94"/>
    </row>
    <row r="201" spans="1:19" ht="32.1" customHeight="1">
      <c r="A201" s="79">
        <v>85</v>
      </c>
      <c r="B201" s="81">
        <v>667</v>
      </c>
      <c r="C201" s="119" t="s">
        <v>359</v>
      </c>
      <c r="D201" s="85">
        <v>8883274</v>
      </c>
      <c r="E201" s="85" t="s">
        <v>360</v>
      </c>
      <c r="F201" s="102" t="s">
        <v>361</v>
      </c>
      <c r="G201" s="30">
        <v>2</v>
      </c>
      <c r="H201" s="31" t="s">
        <v>362</v>
      </c>
      <c r="I201" s="32" t="s">
        <v>259</v>
      </c>
      <c r="J201" s="33">
        <v>5</v>
      </c>
      <c r="K201" s="33"/>
      <c r="L201" s="33"/>
      <c r="M201" s="33"/>
      <c r="N201" s="34">
        <f t="shared" si="19"/>
        <v>5</v>
      </c>
      <c r="O201" s="33">
        <v>0</v>
      </c>
      <c r="P201" s="35">
        <v>3</v>
      </c>
      <c r="Q201" s="36">
        <f t="shared" si="18"/>
        <v>0</v>
      </c>
      <c r="R201" s="91">
        <f>SUM(Q201:Q202)</f>
        <v>3150</v>
      </c>
      <c r="S201" s="93"/>
    </row>
    <row r="202" spans="1:19" ht="32.1" customHeight="1">
      <c r="A202" s="80"/>
      <c r="B202" s="82"/>
      <c r="C202" s="121"/>
      <c r="D202" s="86"/>
      <c r="E202" s="86"/>
      <c r="F202" s="104"/>
      <c r="G202" s="30">
        <v>3</v>
      </c>
      <c r="H202" s="31" t="s">
        <v>28</v>
      </c>
      <c r="I202" s="32" t="s">
        <v>29</v>
      </c>
      <c r="J202" s="33">
        <v>5</v>
      </c>
      <c r="K202" s="33"/>
      <c r="L202" s="33"/>
      <c r="M202" s="33"/>
      <c r="N202" s="34">
        <f t="shared" si="19"/>
        <v>5</v>
      </c>
      <c r="O202" s="33">
        <v>70</v>
      </c>
      <c r="P202" s="35">
        <v>9</v>
      </c>
      <c r="Q202" s="36">
        <f t="shared" si="18"/>
        <v>3150</v>
      </c>
      <c r="R202" s="92"/>
      <c r="S202" s="94"/>
    </row>
    <row r="203" spans="1:19" ht="32.1" customHeight="1">
      <c r="A203" s="79">
        <v>86</v>
      </c>
      <c r="B203" s="81">
        <v>668</v>
      </c>
      <c r="C203" s="119" t="s">
        <v>363</v>
      </c>
      <c r="D203" s="85">
        <v>8851131</v>
      </c>
      <c r="E203" s="85" t="s">
        <v>299</v>
      </c>
      <c r="F203" s="102" t="s">
        <v>364</v>
      </c>
      <c r="G203" s="30">
        <v>1</v>
      </c>
      <c r="H203" s="31" t="s">
        <v>365</v>
      </c>
      <c r="I203" s="32" t="s">
        <v>50</v>
      </c>
      <c r="J203" s="33"/>
      <c r="K203" s="33"/>
      <c r="L203" s="33"/>
      <c r="M203" s="33">
        <v>3</v>
      </c>
      <c r="N203" s="34">
        <f t="shared" si="19"/>
        <v>3</v>
      </c>
      <c r="O203" s="33">
        <v>70</v>
      </c>
      <c r="P203" s="35">
        <v>3</v>
      </c>
      <c r="Q203" s="36">
        <f t="shared" si="18"/>
        <v>630</v>
      </c>
      <c r="R203" s="77">
        <f>SUM(Q203:Q206)</f>
        <v>6160</v>
      </c>
      <c r="S203" s="78"/>
    </row>
    <row r="204" spans="1:19" ht="32.1" customHeight="1">
      <c r="A204" s="117"/>
      <c r="B204" s="118"/>
      <c r="C204" s="120"/>
      <c r="D204" s="98"/>
      <c r="E204" s="98"/>
      <c r="F204" s="103"/>
      <c r="G204" s="30">
        <v>1</v>
      </c>
      <c r="H204" s="31" t="s">
        <v>366</v>
      </c>
      <c r="I204" s="32" t="s">
        <v>367</v>
      </c>
      <c r="J204" s="33">
        <v>2</v>
      </c>
      <c r="K204" s="33"/>
      <c r="L204" s="33"/>
      <c r="M204" s="33">
        <v>3</v>
      </c>
      <c r="N204" s="34">
        <f t="shared" si="19"/>
        <v>5</v>
      </c>
      <c r="O204" s="33">
        <v>70</v>
      </c>
      <c r="P204" s="35">
        <v>3</v>
      </c>
      <c r="Q204" s="36">
        <f t="shared" si="18"/>
        <v>1050</v>
      </c>
      <c r="R204" s="77"/>
      <c r="S204" s="78"/>
    </row>
    <row r="205" spans="1:19" ht="32.1" customHeight="1">
      <c r="A205" s="117"/>
      <c r="B205" s="118"/>
      <c r="C205" s="120"/>
      <c r="D205" s="98"/>
      <c r="E205" s="98"/>
      <c r="F205" s="103"/>
      <c r="G205" s="30">
        <v>3</v>
      </c>
      <c r="H205" s="31" t="s">
        <v>193</v>
      </c>
      <c r="I205" s="32" t="s">
        <v>29</v>
      </c>
      <c r="J205" s="35">
        <v>2</v>
      </c>
      <c r="K205" s="33"/>
      <c r="L205" s="33"/>
      <c r="M205" s="33"/>
      <c r="N205" s="34">
        <f t="shared" si="19"/>
        <v>2</v>
      </c>
      <c r="O205" s="33">
        <v>70</v>
      </c>
      <c r="P205" s="35">
        <v>8</v>
      </c>
      <c r="Q205" s="36">
        <f t="shared" si="18"/>
        <v>1120</v>
      </c>
      <c r="R205" s="77"/>
      <c r="S205" s="78"/>
    </row>
    <row r="206" spans="1:19" ht="32.1" customHeight="1">
      <c r="A206" s="80"/>
      <c r="B206" s="82"/>
      <c r="C206" s="121"/>
      <c r="D206" s="86"/>
      <c r="E206" s="86"/>
      <c r="F206" s="104"/>
      <c r="G206" s="30">
        <v>3</v>
      </c>
      <c r="H206" s="31" t="s">
        <v>28</v>
      </c>
      <c r="I206" s="32" t="s">
        <v>29</v>
      </c>
      <c r="J206" s="33">
        <v>4</v>
      </c>
      <c r="K206" s="33"/>
      <c r="L206" s="33"/>
      <c r="M206" s="33"/>
      <c r="N206" s="34">
        <f t="shared" si="19"/>
        <v>4</v>
      </c>
      <c r="O206" s="33">
        <v>70</v>
      </c>
      <c r="P206" s="35">
        <v>12</v>
      </c>
      <c r="Q206" s="36">
        <f t="shared" si="18"/>
        <v>3360</v>
      </c>
      <c r="R206" s="77"/>
      <c r="S206" s="78"/>
    </row>
    <row r="207" spans="1:19" ht="32.1" customHeight="1">
      <c r="A207" s="79">
        <v>87</v>
      </c>
      <c r="B207" s="81">
        <v>669</v>
      </c>
      <c r="C207" s="119" t="s">
        <v>368</v>
      </c>
      <c r="D207" s="85">
        <v>8851078</v>
      </c>
      <c r="E207" s="85" t="s">
        <v>196</v>
      </c>
      <c r="F207" s="102" t="s">
        <v>369</v>
      </c>
      <c r="G207" s="30">
        <v>1</v>
      </c>
      <c r="H207" s="31" t="s">
        <v>34</v>
      </c>
      <c r="I207" s="32" t="s">
        <v>370</v>
      </c>
      <c r="J207" s="33">
        <v>4</v>
      </c>
      <c r="K207" s="33"/>
      <c r="L207" s="33"/>
      <c r="M207" s="33">
        <v>8</v>
      </c>
      <c r="N207" s="34">
        <f t="shared" si="19"/>
        <v>12</v>
      </c>
      <c r="O207" s="33">
        <v>70</v>
      </c>
      <c r="P207" s="35">
        <v>2</v>
      </c>
      <c r="Q207" s="36">
        <f t="shared" si="18"/>
        <v>1680</v>
      </c>
      <c r="R207" s="77">
        <f>SUM(Q207:Q213)</f>
        <v>22680</v>
      </c>
      <c r="S207" s="78"/>
    </row>
    <row r="208" spans="1:19" ht="32.1" customHeight="1">
      <c r="A208" s="117"/>
      <c r="B208" s="118"/>
      <c r="C208" s="120"/>
      <c r="D208" s="98"/>
      <c r="E208" s="98"/>
      <c r="F208" s="103"/>
      <c r="G208" s="54">
        <v>2</v>
      </c>
      <c r="H208" s="31" t="s">
        <v>334</v>
      </c>
      <c r="I208" s="32" t="s">
        <v>348</v>
      </c>
      <c r="J208" s="35">
        <v>7</v>
      </c>
      <c r="K208" s="33"/>
      <c r="L208" s="33"/>
      <c r="M208" s="33">
        <v>36</v>
      </c>
      <c r="N208" s="34">
        <f t="shared" si="19"/>
        <v>43</v>
      </c>
      <c r="O208" s="33">
        <v>70</v>
      </c>
      <c r="P208" s="35">
        <v>3</v>
      </c>
      <c r="Q208" s="36">
        <f t="shared" si="18"/>
        <v>9030</v>
      </c>
      <c r="R208" s="77"/>
      <c r="S208" s="78"/>
    </row>
    <row r="209" spans="1:19" ht="32.1" customHeight="1">
      <c r="A209" s="117"/>
      <c r="B209" s="118"/>
      <c r="C209" s="120"/>
      <c r="D209" s="98"/>
      <c r="E209" s="98"/>
      <c r="F209" s="103"/>
      <c r="G209" s="54">
        <v>2</v>
      </c>
      <c r="H209" s="31" t="s">
        <v>371</v>
      </c>
      <c r="I209" s="32" t="s">
        <v>329</v>
      </c>
      <c r="J209" s="35">
        <v>5</v>
      </c>
      <c r="K209" s="33"/>
      <c r="L209" s="33"/>
      <c r="M209" s="33">
        <v>18</v>
      </c>
      <c r="N209" s="34">
        <f t="shared" si="19"/>
        <v>23</v>
      </c>
      <c r="O209" s="33">
        <v>70</v>
      </c>
      <c r="P209" s="35">
        <v>1</v>
      </c>
      <c r="Q209" s="36">
        <f t="shared" si="18"/>
        <v>1610</v>
      </c>
      <c r="R209" s="77"/>
      <c r="S209" s="78"/>
    </row>
    <row r="210" spans="1:19" ht="30" customHeight="1">
      <c r="A210" s="117"/>
      <c r="B210" s="118"/>
      <c r="C210" s="120"/>
      <c r="D210" s="98"/>
      <c r="E210" s="98"/>
      <c r="F210" s="103"/>
      <c r="G210" s="54">
        <v>3</v>
      </c>
      <c r="H210" s="31" t="s">
        <v>372</v>
      </c>
      <c r="I210" s="32" t="s">
        <v>348</v>
      </c>
      <c r="J210" s="33">
        <v>7</v>
      </c>
      <c r="K210" s="33"/>
      <c r="L210" s="33"/>
      <c r="M210" s="33"/>
      <c r="N210" s="34">
        <f t="shared" si="19"/>
        <v>7</v>
      </c>
      <c r="O210" s="33">
        <v>70</v>
      </c>
      <c r="P210" s="35">
        <v>1</v>
      </c>
      <c r="Q210" s="36">
        <f t="shared" si="18"/>
        <v>490</v>
      </c>
      <c r="R210" s="77"/>
      <c r="S210" s="78"/>
    </row>
    <row r="211" spans="1:19" ht="30" customHeight="1">
      <c r="A211" s="117"/>
      <c r="B211" s="118"/>
      <c r="C211" s="120"/>
      <c r="D211" s="98"/>
      <c r="E211" s="98"/>
      <c r="F211" s="103"/>
      <c r="G211" s="54">
        <v>3</v>
      </c>
      <c r="H211" s="31" t="s">
        <v>373</v>
      </c>
      <c r="I211" s="32" t="s">
        <v>329</v>
      </c>
      <c r="J211" s="33">
        <v>5</v>
      </c>
      <c r="K211" s="33"/>
      <c r="L211" s="33"/>
      <c r="M211" s="33"/>
      <c r="N211" s="34">
        <f t="shared" si="19"/>
        <v>5</v>
      </c>
      <c r="O211" s="33">
        <v>70</v>
      </c>
      <c r="P211" s="35">
        <v>1</v>
      </c>
      <c r="Q211" s="36">
        <f t="shared" si="18"/>
        <v>350</v>
      </c>
      <c r="R211" s="77"/>
      <c r="S211" s="78"/>
    </row>
    <row r="212" spans="1:19" ht="30" customHeight="1">
      <c r="A212" s="117"/>
      <c r="B212" s="118"/>
      <c r="C212" s="120"/>
      <c r="D212" s="98"/>
      <c r="E212" s="98"/>
      <c r="F212" s="103"/>
      <c r="G212" s="54">
        <v>3</v>
      </c>
      <c r="H212" s="31" t="s">
        <v>374</v>
      </c>
      <c r="I212" s="32" t="s">
        <v>375</v>
      </c>
      <c r="J212" s="33">
        <v>10</v>
      </c>
      <c r="K212" s="33"/>
      <c r="L212" s="33"/>
      <c r="M212" s="33"/>
      <c r="N212" s="34">
        <f t="shared" si="19"/>
        <v>10</v>
      </c>
      <c r="O212" s="33">
        <v>70</v>
      </c>
      <c r="P212" s="35">
        <v>1</v>
      </c>
      <c r="Q212" s="36">
        <f t="shared" si="18"/>
        <v>700</v>
      </c>
      <c r="R212" s="77"/>
      <c r="S212" s="78"/>
    </row>
    <row r="213" spans="1:19" ht="30" customHeight="1">
      <c r="A213" s="80"/>
      <c r="B213" s="82"/>
      <c r="C213" s="121"/>
      <c r="D213" s="86"/>
      <c r="E213" s="86"/>
      <c r="F213" s="104"/>
      <c r="G213" s="30">
        <v>3</v>
      </c>
      <c r="H213" s="31" t="s">
        <v>28</v>
      </c>
      <c r="I213" s="32" t="s">
        <v>29</v>
      </c>
      <c r="J213" s="33">
        <v>14</v>
      </c>
      <c r="K213" s="33"/>
      <c r="L213" s="33"/>
      <c r="M213" s="33"/>
      <c r="N213" s="34">
        <f t="shared" si="19"/>
        <v>14</v>
      </c>
      <c r="O213" s="33">
        <v>70</v>
      </c>
      <c r="P213" s="35">
        <v>9</v>
      </c>
      <c r="Q213" s="36">
        <f t="shared" si="18"/>
        <v>8820</v>
      </c>
      <c r="R213" s="77"/>
      <c r="S213" s="78"/>
    </row>
    <row r="214" spans="1:19" ht="30" customHeight="1">
      <c r="A214" s="37">
        <v>88</v>
      </c>
      <c r="B214" s="38">
        <v>670</v>
      </c>
      <c r="C214" s="44" t="s">
        <v>376</v>
      </c>
      <c r="D214" s="40">
        <v>8831042</v>
      </c>
      <c r="E214" s="40" t="s">
        <v>377</v>
      </c>
      <c r="F214" s="49" t="s">
        <v>378</v>
      </c>
      <c r="G214" s="30">
        <v>3</v>
      </c>
      <c r="H214" s="31" t="s">
        <v>28</v>
      </c>
      <c r="I214" s="32" t="s">
        <v>29</v>
      </c>
      <c r="J214" s="33">
        <v>2</v>
      </c>
      <c r="K214" s="33"/>
      <c r="L214" s="33"/>
      <c r="M214" s="33"/>
      <c r="N214" s="34">
        <f t="shared" si="19"/>
        <v>2</v>
      </c>
      <c r="O214" s="33">
        <v>70</v>
      </c>
      <c r="P214" s="35">
        <v>12</v>
      </c>
      <c r="Q214" s="36">
        <f t="shared" si="18"/>
        <v>1680</v>
      </c>
      <c r="R214" s="42">
        <f>SUM(Q214:Q214)</f>
        <v>1680</v>
      </c>
      <c r="S214" s="43"/>
    </row>
    <row r="215" spans="1:19" ht="30" customHeight="1">
      <c r="A215" s="79">
        <v>89</v>
      </c>
      <c r="B215" s="81">
        <v>671</v>
      </c>
      <c r="C215" s="119" t="s">
        <v>379</v>
      </c>
      <c r="D215" s="85">
        <v>8861211</v>
      </c>
      <c r="E215" s="87" t="s">
        <v>380</v>
      </c>
      <c r="F215" s="102" t="s">
        <v>381</v>
      </c>
      <c r="G215" s="30">
        <v>1</v>
      </c>
      <c r="H215" s="31" t="s">
        <v>34</v>
      </c>
      <c r="I215" s="55" t="s">
        <v>382</v>
      </c>
      <c r="J215" s="33"/>
      <c r="K215" s="33"/>
      <c r="L215" s="33"/>
      <c r="M215" s="33">
        <v>2</v>
      </c>
      <c r="N215" s="34">
        <f t="shared" si="19"/>
        <v>2</v>
      </c>
      <c r="O215" s="33">
        <v>70</v>
      </c>
      <c r="P215" s="35">
        <v>3</v>
      </c>
      <c r="Q215" s="36">
        <f t="shared" si="18"/>
        <v>420</v>
      </c>
      <c r="R215" s="77">
        <f>SUM(Q215:Q216)</f>
        <v>1680</v>
      </c>
      <c r="S215" s="112"/>
    </row>
    <row r="216" spans="1:19" ht="30" customHeight="1">
      <c r="A216" s="80"/>
      <c r="B216" s="82"/>
      <c r="C216" s="121"/>
      <c r="D216" s="86"/>
      <c r="E216" s="88"/>
      <c r="F216" s="104"/>
      <c r="G216" s="30">
        <v>3</v>
      </c>
      <c r="H216" s="31" t="s">
        <v>28</v>
      </c>
      <c r="I216" s="32" t="s">
        <v>29</v>
      </c>
      <c r="J216" s="33">
        <v>2</v>
      </c>
      <c r="K216" s="33"/>
      <c r="L216" s="33"/>
      <c r="M216" s="33"/>
      <c r="N216" s="34">
        <f t="shared" si="19"/>
        <v>2</v>
      </c>
      <c r="O216" s="33">
        <v>70</v>
      </c>
      <c r="P216" s="35">
        <v>9</v>
      </c>
      <c r="Q216" s="36">
        <f t="shared" si="18"/>
        <v>1260</v>
      </c>
      <c r="R216" s="77"/>
      <c r="S216" s="112"/>
    </row>
    <row r="217" spans="1:19" ht="30" customHeight="1">
      <c r="A217" s="37">
        <v>90</v>
      </c>
      <c r="B217" s="38">
        <v>672</v>
      </c>
      <c r="C217" s="44" t="s">
        <v>383</v>
      </c>
      <c r="D217" s="40">
        <v>8831195</v>
      </c>
      <c r="E217" s="46" t="s">
        <v>384</v>
      </c>
      <c r="F217" s="41" t="s">
        <v>385</v>
      </c>
      <c r="G217" s="30">
        <v>3</v>
      </c>
      <c r="H217" s="31" t="s">
        <v>28</v>
      </c>
      <c r="I217" s="32" t="s">
        <v>29</v>
      </c>
      <c r="J217" s="33">
        <v>5</v>
      </c>
      <c r="K217" s="33"/>
      <c r="L217" s="33"/>
      <c r="M217" s="33"/>
      <c r="N217" s="34">
        <f t="shared" si="19"/>
        <v>5</v>
      </c>
      <c r="O217" s="33">
        <v>70</v>
      </c>
      <c r="P217" s="35">
        <v>12</v>
      </c>
      <c r="Q217" s="36">
        <f t="shared" si="18"/>
        <v>4200</v>
      </c>
      <c r="R217" s="42">
        <f>Q217</f>
        <v>4200</v>
      </c>
      <c r="S217" s="43"/>
    </row>
    <row r="218" spans="1:19" ht="30" customHeight="1">
      <c r="A218" s="79">
        <v>91</v>
      </c>
      <c r="B218" s="81">
        <v>673</v>
      </c>
      <c r="C218" s="119" t="s">
        <v>386</v>
      </c>
      <c r="D218" s="85">
        <v>8831324</v>
      </c>
      <c r="E218" s="87" t="s">
        <v>387</v>
      </c>
      <c r="F218" s="102" t="s">
        <v>388</v>
      </c>
      <c r="G218" s="30">
        <v>1</v>
      </c>
      <c r="H218" s="31" t="s">
        <v>389</v>
      </c>
      <c r="I218" s="32" t="s">
        <v>273</v>
      </c>
      <c r="J218" s="33">
        <v>3</v>
      </c>
      <c r="K218" s="33">
        <v>2</v>
      </c>
      <c r="L218" s="33"/>
      <c r="M218" s="33">
        <v>14</v>
      </c>
      <c r="N218" s="34">
        <f>SUM(J218:M218)</f>
        <v>19</v>
      </c>
      <c r="O218" s="33">
        <v>70</v>
      </c>
      <c r="P218" s="35">
        <v>2</v>
      </c>
      <c r="Q218" s="36">
        <f t="shared" si="18"/>
        <v>2660</v>
      </c>
      <c r="R218" s="77">
        <f>SUM(Q218:Q220)</f>
        <v>5600</v>
      </c>
      <c r="S218" s="78"/>
    </row>
    <row r="219" spans="1:19" ht="30" customHeight="1">
      <c r="A219" s="117"/>
      <c r="B219" s="118"/>
      <c r="C219" s="120"/>
      <c r="D219" s="98"/>
      <c r="E219" s="105"/>
      <c r="F219" s="103"/>
      <c r="G219" s="30">
        <v>3</v>
      </c>
      <c r="H219" s="31" t="s">
        <v>28</v>
      </c>
      <c r="I219" s="32" t="s">
        <v>29</v>
      </c>
      <c r="J219" s="33">
        <v>3</v>
      </c>
      <c r="K219" s="33"/>
      <c r="L219" s="33"/>
      <c r="M219" s="33"/>
      <c r="N219" s="34">
        <f t="shared" ref="N219:N220" si="20">SUM(J219:M219)</f>
        <v>3</v>
      </c>
      <c r="O219" s="33">
        <v>70</v>
      </c>
      <c r="P219" s="35">
        <v>10</v>
      </c>
      <c r="Q219" s="36">
        <f t="shared" si="18"/>
        <v>2100</v>
      </c>
      <c r="R219" s="77"/>
      <c r="S219" s="78"/>
    </row>
    <row r="220" spans="1:19" ht="30" customHeight="1">
      <c r="A220" s="80"/>
      <c r="B220" s="82"/>
      <c r="C220" s="121"/>
      <c r="D220" s="86"/>
      <c r="E220" s="88"/>
      <c r="F220" s="104"/>
      <c r="G220" s="30">
        <v>3</v>
      </c>
      <c r="H220" s="31" t="s">
        <v>28</v>
      </c>
      <c r="I220" s="32" t="s">
        <v>29</v>
      </c>
      <c r="J220" s="33">
        <v>1</v>
      </c>
      <c r="K220" s="33"/>
      <c r="L220" s="33"/>
      <c r="M220" s="33"/>
      <c r="N220" s="34">
        <f t="shared" si="20"/>
        <v>1</v>
      </c>
      <c r="O220" s="33">
        <v>70</v>
      </c>
      <c r="P220" s="35">
        <v>12</v>
      </c>
      <c r="Q220" s="36">
        <f t="shared" si="18"/>
        <v>840</v>
      </c>
      <c r="R220" s="77"/>
      <c r="S220" s="78"/>
    </row>
    <row r="221" spans="1:19" ht="30" customHeight="1">
      <c r="A221" s="79">
        <v>92</v>
      </c>
      <c r="B221" s="81">
        <v>674</v>
      </c>
      <c r="C221" s="119" t="s">
        <v>390</v>
      </c>
      <c r="D221" s="85">
        <v>8821514</v>
      </c>
      <c r="E221" s="87" t="s">
        <v>391</v>
      </c>
      <c r="F221" s="102" t="s">
        <v>392</v>
      </c>
      <c r="G221" s="30">
        <v>2</v>
      </c>
      <c r="H221" s="31" t="s">
        <v>26</v>
      </c>
      <c r="I221" s="32" t="s">
        <v>393</v>
      </c>
      <c r="J221" s="33">
        <v>1</v>
      </c>
      <c r="K221" s="33">
        <v>6</v>
      </c>
      <c r="L221" s="33"/>
      <c r="M221" s="33">
        <v>13</v>
      </c>
      <c r="N221" s="34">
        <f>SUM(J221:M221)</f>
        <v>20</v>
      </c>
      <c r="O221" s="33">
        <v>70</v>
      </c>
      <c r="P221" s="35">
        <v>12</v>
      </c>
      <c r="Q221" s="36">
        <f t="shared" si="18"/>
        <v>16800</v>
      </c>
      <c r="R221" s="77">
        <f>SUM(Q221:Q222)</f>
        <v>22680</v>
      </c>
      <c r="S221" s="78"/>
    </row>
    <row r="222" spans="1:19" ht="30" customHeight="1">
      <c r="A222" s="80"/>
      <c r="B222" s="82"/>
      <c r="C222" s="121"/>
      <c r="D222" s="86"/>
      <c r="E222" s="88"/>
      <c r="F222" s="104"/>
      <c r="G222" s="30">
        <v>3</v>
      </c>
      <c r="H222" s="31" t="s">
        <v>28</v>
      </c>
      <c r="I222" s="32" t="s">
        <v>29</v>
      </c>
      <c r="J222" s="33">
        <v>7</v>
      </c>
      <c r="K222" s="33"/>
      <c r="L222" s="33"/>
      <c r="M222" s="33"/>
      <c r="N222" s="34">
        <f t="shared" ref="N222:N247" si="21">SUM(J222:M222)</f>
        <v>7</v>
      </c>
      <c r="O222" s="33">
        <v>70</v>
      </c>
      <c r="P222" s="35">
        <v>12</v>
      </c>
      <c r="Q222" s="36">
        <f t="shared" si="18"/>
        <v>5880</v>
      </c>
      <c r="R222" s="77"/>
      <c r="S222" s="78"/>
    </row>
    <row r="223" spans="1:19" ht="30" customHeight="1">
      <c r="A223" s="79">
        <v>93</v>
      </c>
      <c r="B223" s="81">
        <v>675</v>
      </c>
      <c r="C223" s="119" t="s">
        <v>394</v>
      </c>
      <c r="D223" s="85">
        <v>8861161</v>
      </c>
      <c r="E223" s="85" t="s">
        <v>299</v>
      </c>
      <c r="F223" s="102" t="s">
        <v>395</v>
      </c>
      <c r="G223" s="30">
        <v>2</v>
      </c>
      <c r="H223" s="31" t="s">
        <v>396</v>
      </c>
      <c r="I223" s="32" t="s">
        <v>329</v>
      </c>
      <c r="J223" s="33">
        <v>6</v>
      </c>
      <c r="K223" s="33">
        <v>4</v>
      </c>
      <c r="L223" s="33"/>
      <c r="M223" s="33">
        <v>1</v>
      </c>
      <c r="N223" s="34">
        <f t="shared" si="21"/>
        <v>11</v>
      </c>
      <c r="O223" s="33">
        <v>70</v>
      </c>
      <c r="P223" s="35">
        <v>1</v>
      </c>
      <c r="Q223" s="36">
        <f t="shared" si="18"/>
        <v>770</v>
      </c>
      <c r="R223" s="77">
        <f>SUM(Q223:Q225)</f>
        <v>6090</v>
      </c>
      <c r="S223" s="78"/>
    </row>
    <row r="224" spans="1:19" ht="30" customHeight="1">
      <c r="A224" s="117"/>
      <c r="B224" s="118"/>
      <c r="C224" s="120"/>
      <c r="D224" s="98"/>
      <c r="E224" s="98"/>
      <c r="F224" s="103"/>
      <c r="G224" s="30">
        <v>2</v>
      </c>
      <c r="H224" s="31" t="s">
        <v>24</v>
      </c>
      <c r="I224" s="32" t="s">
        <v>273</v>
      </c>
      <c r="J224" s="33">
        <v>6</v>
      </c>
      <c r="K224" s="33">
        <v>4</v>
      </c>
      <c r="L224" s="33"/>
      <c r="M224" s="33">
        <v>1</v>
      </c>
      <c r="N224" s="34">
        <f t="shared" si="21"/>
        <v>11</v>
      </c>
      <c r="O224" s="33">
        <v>70</v>
      </c>
      <c r="P224" s="35">
        <v>2</v>
      </c>
      <c r="Q224" s="36">
        <f t="shared" si="18"/>
        <v>1540</v>
      </c>
      <c r="R224" s="77"/>
      <c r="S224" s="78"/>
    </row>
    <row r="225" spans="1:19" ht="30" customHeight="1">
      <c r="A225" s="80"/>
      <c r="B225" s="82"/>
      <c r="C225" s="121"/>
      <c r="D225" s="86"/>
      <c r="E225" s="86"/>
      <c r="F225" s="104"/>
      <c r="G225" s="30">
        <v>3</v>
      </c>
      <c r="H225" s="31" t="s">
        <v>28</v>
      </c>
      <c r="I225" s="32" t="s">
        <v>29</v>
      </c>
      <c r="J225" s="33">
        <v>6</v>
      </c>
      <c r="K225" s="33"/>
      <c r="L225" s="33"/>
      <c r="M225" s="33"/>
      <c r="N225" s="34">
        <f t="shared" si="21"/>
        <v>6</v>
      </c>
      <c r="O225" s="33">
        <v>70</v>
      </c>
      <c r="P225" s="35">
        <v>9</v>
      </c>
      <c r="Q225" s="36">
        <f t="shared" si="18"/>
        <v>3780</v>
      </c>
      <c r="R225" s="77"/>
      <c r="S225" s="78"/>
    </row>
    <row r="226" spans="1:19" ht="30" customHeight="1">
      <c r="A226" s="37">
        <v>94</v>
      </c>
      <c r="B226" s="38">
        <v>676</v>
      </c>
      <c r="C226" s="44" t="s">
        <v>397</v>
      </c>
      <c r="D226" s="40">
        <v>8846003</v>
      </c>
      <c r="E226" s="45" t="s">
        <v>398</v>
      </c>
      <c r="F226" s="41" t="s">
        <v>399</v>
      </c>
      <c r="G226" s="30">
        <v>3</v>
      </c>
      <c r="H226" s="31" t="s">
        <v>28</v>
      </c>
      <c r="I226" s="32" t="s">
        <v>29</v>
      </c>
      <c r="J226" s="33">
        <v>8</v>
      </c>
      <c r="K226" s="33"/>
      <c r="L226" s="33"/>
      <c r="M226" s="33"/>
      <c r="N226" s="34">
        <f t="shared" si="21"/>
        <v>8</v>
      </c>
      <c r="O226" s="33">
        <v>70</v>
      </c>
      <c r="P226" s="35">
        <v>12</v>
      </c>
      <c r="Q226" s="36">
        <f t="shared" si="18"/>
        <v>6720</v>
      </c>
      <c r="R226" s="42">
        <f>Q226</f>
        <v>6720</v>
      </c>
      <c r="S226" s="43"/>
    </row>
    <row r="227" spans="1:19" ht="30" customHeight="1">
      <c r="A227" s="37">
        <v>95</v>
      </c>
      <c r="B227" s="38">
        <v>678</v>
      </c>
      <c r="C227" s="44" t="s">
        <v>400</v>
      </c>
      <c r="D227" s="40">
        <v>8861242</v>
      </c>
      <c r="E227" s="45" t="s">
        <v>205</v>
      </c>
      <c r="F227" s="41" t="s">
        <v>401</v>
      </c>
      <c r="G227" s="30">
        <v>3</v>
      </c>
      <c r="H227" s="31" t="s">
        <v>28</v>
      </c>
      <c r="I227" s="32" t="s">
        <v>29</v>
      </c>
      <c r="J227" s="33">
        <v>8</v>
      </c>
      <c r="K227" s="33"/>
      <c r="L227" s="33"/>
      <c r="M227" s="33"/>
      <c r="N227" s="34">
        <f t="shared" si="21"/>
        <v>8</v>
      </c>
      <c r="O227" s="33">
        <v>70</v>
      </c>
      <c r="P227" s="35">
        <v>12</v>
      </c>
      <c r="Q227" s="36">
        <f t="shared" si="18"/>
        <v>6720</v>
      </c>
      <c r="R227" s="42">
        <f>Q227</f>
        <v>6720</v>
      </c>
      <c r="S227" s="43"/>
    </row>
    <row r="228" spans="1:19" ht="32.1" customHeight="1">
      <c r="A228" s="79">
        <v>96</v>
      </c>
      <c r="B228" s="81">
        <v>679</v>
      </c>
      <c r="C228" s="119" t="s">
        <v>402</v>
      </c>
      <c r="D228" s="85">
        <v>8611393</v>
      </c>
      <c r="E228" s="85" t="s">
        <v>403</v>
      </c>
      <c r="F228" s="102" t="s">
        <v>404</v>
      </c>
      <c r="G228" s="30">
        <v>2</v>
      </c>
      <c r="H228" s="31" t="s">
        <v>405</v>
      </c>
      <c r="I228" s="32" t="s">
        <v>406</v>
      </c>
      <c r="J228" s="33"/>
      <c r="K228" s="33"/>
      <c r="L228" s="33"/>
      <c r="M228" s="33"/>
      <c r="N228" s="34">
        <f t="shared" si="21"/>
        <v>0</v>
      </c>
      <c r="O228" s="33">
        <v>70</v>
      </c>
      <c r="P228" s="35">
        <v>7</v>
      </c>
      <c r="Q228" s="36">
        <f t="shared" si="18"/>
        <v>0</v>
      </c>
      <c r="R228" s="77">
        <f>SUM(Q228:Q229)</f>
        <v>6720</v>
      </c>
      <c r="S228" s="78"/>
    </row>
    <row r="229" spans="1:19" ht="32.1" customHeight="1">
      <c r="A229" s="80"/>
      <c r="B229" s="82"/>
      <c r="C229" s="121"/>
      <c r="D229" s="86"/>
      <c r="E229" s="86"/>
      <c r="F229" s="104"/>
      <c r="G229" s="30">
        <v>3</v>
      </c>
      <c r="H229" s="31" t="s">
        <v>28</v>
      </c>
      <c r="I229" s="32" t="s">
        <v>29</v>
      </c>
      <c r="J229" s="33">
        <v>8</v>
      </c>
      <c r="K229" s="33"/>
      <c r="L229" s="33"/>
      <c r="M229" s="33"/>
      <c r="N229" s="34">
        <f t="shared" si="21"/>
        <v>8</v>
      </c>
      <c r="O229" s="33">
        <v>70</v>
      </c>
      <c r="P229" s="35">
        <v>12</v>
      </c>
      <c r="Q229" s="36">
        <f t="shared" si="18"/>
        <v>6720</v>
      </c>
      <c r="R229" s="77"/>
      <c r="S229" s="78"/>
    </row>
    <row r="230" spans="1:19" ht="30" customHeight="1">
      <c r="A230" s="79">
        <v>97</v>
      </c>
      <c r="B230" s="81">
        <v>680</v>
      </c>
      <c r="C230" s="119" t="s">
        <v>407</v>
      </c>
      <c r="D230" s="85">
        <v>8611431</v>
      </c>
      <c r="E230" s="87" t="s">
        <v>408</v>
      </c>
      <c r="F230" s="102" t="s">
        <v>409</v>
      </c>
      <c r="G230" s="54">
        <v>2</v>
      </c>
      <c r="H230" s="31" t="s">
        <v>24</v>
      </c>
      <c r="I230" s="32" t="s">
        <v>69</v>
      </c>
      <c r="J230" s="33">
        <v>9</v>
      </c>
      <c r="K230" s="33"/>
      <c r="L230" s="33"/>
      <c r="M230" s="33">
        <v>18</v>
      </c>
      <c r="N230" s="34">
        <f t="shared" si="21"/>
        <v>27</v>
      </c>
      <c r="O230" s="33">
        <v>70</v>
      </c>
      <c r="P230" s="35">
        <v>5</v>
      </c>
      <c r="Q230" s="36">
        <f t="shared" si="18"/>
        <v>9450</v>
      </c>
      <c r="R230" s="77">
        <f>SUM(Q230:Q232)</f>
        <v>22680</v>
      </c>
      <c r="S230" s="78"/>
    </row>
    <row r="231" spans="1:19" ht="30" customHeight="1">
      <c r="A231" s="117"/>
      <c r="B231" s="118"/>
      <c r="C231" s="120"/>
      <c r="D231" s="98"/>
      <c r="E231" s="105"/>
      <c r="F231" s="103"/>
      <c r="G231" s="54">
        <v>2</v>
      </c>
      <c r="H231" s="31" t="s">
        <v>24</v>
      </c>
      <c r="I231" s="32" t="s">
        <v>121</v>
      </c>
      <c r="J231" s="35">
        <v>3</v>
      </c>
      <c r="K231" s="33"/>
      <c r="L231" s="33"/>
      <c r="M231" s="33">
        <v>18</v>
      </c>
      <c r="N231" s="34">
        <f t="shared" si="21"/>
        <v>21</v>
      </c>
      <c r="O231" s="33">
        <v>70</v>
      </c>
      <c r="P231" s="35">
        <v>7</v>
      </c>
      <c r="Q231" s="36">
        <f t="shared" si="18"/>
        <v>10290</v>
      </c>
      <c r="R231" s="77"/>
      <c r="S231" s="78"/>
    </row>
    <row r="232" spans="1:19" ht="30" customHeight="1">
      <c r="A232" s="80"/>
      <c r="B232" s="82"/>
      <c r="C232" s="121"/>
      <c r="D232" s="86"/>
      <c r="E232" s="88"/>
      <c r="F232" s="104"/>
      <c r="G232" s="30">
        <v>3</v>
      </c>
      <c r="H232" s="31" t="s">
        <v>28</v>
      </c>
      <c r="I232" s="32" t="s">
        <v>29</v>
      </c>
      <c r="J232" s="33">
        <v>6</v>
      </c>
      <c r="K232" s="33"/>
      <c r="L232" s="33"/>
      <c r="M232" s="33"/>
      <c r="N232" s="34">
        <f t="shared" si="21"/>
        <v>6</v>
      </c>
      <c r="O232" s="33">
        <v>70</v>
      </c>
      <c r="P232" s="35">
        <v>7</v>
      </c>
      <c r="Q232" s="36">
        <f t="shared" si="18"/>
        <v>2940</v>
      </c>
      <c r="R232" s="77"/>
      <c r="S232" s="78"/>
    </row>
    <row r="233" spans="1:19" ht="30" customHeight="1">
      <c r="A233" s="79">
        <v>98</v>
      </c>
      <c r="B233" s="81">
        <v>681</v>
      </c>
      <c r="C233" s="119" t="s">
        <v>410</v>
      </c>
      <c r="D233" s="85">
        <v>8681056</v>
      </c>
      <c r="E233" s="85" t="s">
        <v>306</v>
      </c>
      <c r="F233" s="102" t="s">
        <v>411</v>
      </c>
      <c r="G233" s="30">
        <v>1</v>
      </c>
      <c r="H233" s="31" t="s">
        <v>34</v>
      </c>
      <c r="I233" s="32" t="s">
        <v>29</v>
      </c>
      <c r="J233" s="33"/>
      <c r="K233" s="33"/>
      <c r="L233" s="33"/>
      <c r="M233" s="33"/>
      <c r="N233" s="34">
        <f t="shared" si="21"/>
        <v>0</v>
      </c>
      <c r="O233" s="33">
        <v>70</v>
      </c>
      <c r="P233" s="35">
        <v>5</v>
      </c>
      <c r="Q233" s="36">
        <f t="shared" si="18"/>
        <v>0</v>
      </c>
      <c r="R233" s="77">
        <f>SUM(Q233:Q234)</f>
        <v>12600</v>
      </c>
      <c r="S233" s="78"/>
    </row>
    <row r="234" spans="1:19" ht="30" customHeight="1">
      <c r="A234" s="80"/>
      <c r="B234" s="82"/>
      <c r="C234" s="121"/>
      <c r="D234" s="86"/>
      <c r="E234" s="86"/>
      <c r="F234" s="104"/>
      <c r="G234" s="30">
        <v>3</v>
      </c>
      <c r="H234" s="31" t="s">
        <v>28</v>
      </c>
      <c r="I234" s="32" t="s">
        <v>29</v>
      </c>
      <c r="J234" s="33">
        <v>15</v>
      </c>
      <c r="K234" s="33"/>
      <c r="L234" s="33"/>
      <c r="M234" s="33"/>
      <c r="N234" s="34">
        <f t="shared" si="21"/>
        <v>15</v>
      </c>
      <c r="O234" s="33">
        <v>70</v>
      </c>
      <c r="P234" s="35">
        <v>12</v>
      </c>
      <c r="Q234" s="36">
        <f t="shared" si="18"/>
        <v>12600</v>
      </c>
      <c r="R234" s="77"/>
      <c r="S234" s="78"/>
    </row>
    <row r="235" spans="1:19" ht="30" customHeight="1">
      <c r="A235" s="37">
        <v>99</v>
      </c>
      <c r="B235" s="38">
        <v>682</v>
      </c>
      <c r="C235" s="44" t="s">
        <v>412</v>
      </c>
      <c r="D235" s="40">
        <v>8264900</v>
      </c>
      <c r="E235" s="47" t="s">
        <v>299</v>
      </c>
      <c r="F235" s="41" t="s">
        <v>413</v>
      </c>
      <c r="G235" s="30">
        <v>3</v>
      </c>
      <c r="H235" s="31" t="s">
        <v>28</v>
      </c>
      <c r="I235" s="32" t="s">
        <v>29</v>
      </c>
      <c r="J235" s="33">
        <v>10</v>
      </c>
      <c r="K235" s="33"/>
      <c r="L235" s="33"/>
      <c r="M235" s="33"/>
      <c r="N235" s="34">
        <f t="shared" si="21"/>
        <v>10</v>
      </c>
      <c r="O235" s="33">
        <v>70</v>
      </c>
      <c r="P235" s="35">
        <v>12</v>
      </c>
      <c r="Q235" s="36">
        <f t="shared" si="18"/>
        <v>8400</v>
      </c>
      <c r="R235" s="42">
        <f>Q235</f>
        <v>8400</v>
      </c>
      <c r="S235" s="43"/>
    </row>
    <row r="236" spans="1:19" ht="30" customHeight="1">
      <c r="A236" s="37">
        <v>100</v>
      </c>
      <c r="B236" s="38">
        <v>683</v>
      </c>
      <c r="C236" s="44" t="s">
        <v>414</v>
      </c>
      <c r="D236" s="40">
        <v>8641174</v>
      </c>
      <c r="E236" s="47" t="s">
        <v>415</v>
      </c>
      <c r="F236" s="41" t="s">
        <v>416</v>
      </c>
      <c r="G236" s="30">
        <v>3</v>
      </c>
      <c r="H236" s="31" t="s">
        <v>28</v>
      </c>
      <c r="I236" s="32" t="s">
        <v>29</v>
      </c>
      <c r="J236" s="33">
        <v>9</v>
      </c>
      <c r="K236" s="33"/>
      <c r="L236" s="33"/>
      <c r="M236" s="33"/>
      <c r="N236" s="34">
        <f t="shared" si="21"/>
        <v>9</v>
      </c>
      <c r="O236" s="33">
        <v>70</v>
      </c>
      <c r="P236" s="35">
        <v>12</v>
      </c>
      <c r="Q236" s="36">
        <f t="shared" si="18"/>
        <v>7560</v>
      </c>
      <c r="R236" s="42">
        <f>Q236</f>
        <v>7560</v>
      </c>
      <c r="S236" s="43"/>
    </row>
    <row r="237" spans="1:19" ht="30" customHeight="1">
      <c r="A237" s="79">
        <v>101</v>
      </c>
      <c r="B237" s="81">
        <v>684</v>
      </c>
      <c r="C237" s="119" t="s">
        <v>417</v>
      </c>
      <c r="D237" s="85">
        <v>8570781</v>
      </c>
      <c r="E237" s="122" t="s">
        <v>418</v>
      </c>
      <c r="F237" s="102" t="s">
        <v>419</v>
      </c>
      <c r="G237" s="30">
        <v>1</v>
      </c>
      <c r="H237" s="31" t="s">
        <v>34</v>
      </c>
      <c r="I237" s="32" t="s">
        <v>29</v>
      </c>
      <c r="J237" s="33"/>
      <c r="K237" s="33"/>
      <c r="L237" s="33"/>
      <c r="M237" s="33"/>
      <c r="N237" s="34">
        <f t="shared" si="21"/>
        <v>0</v>
      </c>
      <c r="O237" s="33">
        <v>70</v>
      </c>
      <c r="P237" s="35">
        <v>5</v>
      </c>
      <c r="Q237" s="36">
        <f t="shared" si="18"/>
        <v>0</v>
      </c>
      <c r="R237" s="77">
        <f>SUM(Q237:Q238)</f>
        <v>30240</v>
      </c>
      <c r="S237" s="112"/>
    </row>
    <row r="238" spans="1:19" ht="30" customHeight="1">
      <c r="A238" s="80"/>
      <c r="B238" s="82"/>
      <c r="C238" s="121"/>
      <c r="D238" s="86"/>
      <c r="E238" s="124"/>
      <c r="F238" s="104"/>
      <c r="G238" s="30">
        <v>3</v>
      </c>
      <c r="H238" s="31" t="s">
        <v>28</v>
      </c>
      <c r="I238" s="32" t="s">
        <v>29</v>
      </c>
      <c r="J238" s="33">
        <v>36</v>
      </c>
      <c r="K238" s="33"/>
      <c r="L238" s="33"/>
      <c r="M238" s="33"/>
      <c r="N238" s="34">
        <f t="shared" si="21"/>
        <v>36</v>
      </c>
      <c r="O238" s="33">
        <v>70</v>
      </c>
      <c r="P238" s="35">
        <v>12</v>
      </c>
      <c r="Q238" s="36">
        <f t="shared" si="18"/>
        <v>30240</v>
      </c>
      <c r="R238" s="77"/>
      <c r="S238" s="112"/>
    </row>
    <row r="239" spans="1:19" ht="30" customHeight="1">
      <c r="A239" s="37">
        <v>102</v>
      </c>
      <c r="B239" s="38">
        <v>685</v>
      </c>
      <c r="C239" s="44" t="s">
        <v>420</v>
      </c>
      <c r="D239" s="40">
        <v>8621220</v>
      </c>
      <c r="E239" s="47" t="s">
        <v>421</v>
      </c>
      <c r="F239" s="41" t="s">
        <v>422</v>
      </c>
      <c r="G239" s="30">
        <v>3</v>
      </c>
      <c r="H239" s="31" t="s">
        <v>28</v>
      </c>
      <c r="I239" s="32" t="s">
        <v>29</v>
      </c>
      <c r="J239" s="33">
        <v>15</v>
      </c>
      <c r="K239" s="33"/>
      <c r="L239" s="33"/>
      <c r="M239" s="33"/>
      <c r="N239" s="34">
        <f t="shared" si="21"/>
        <v>15</v>
      </c>
      <c r="O239" s="33">
        <v>70</v>
      </c>
      <c r="P239" s="35">
        <v>12</v>
      </c>
      <c r="Q239" s="36">
        <f t="shared" si="18"/>
        <v>12600</v>
      </c>
      <c r="R239" s="42">
        <f>Q239</f>
        <v>12600</v>
      </c>
      <c r="S239" s="75"/>
    </row>
    <row r="240" spans="1:19" ht="30" customHeight="1">
      <c r="A240" s="79">
        <v>103</v>
      </c>
      <c r="B240" s="81">
        <v>686</v>
      </c>
      <c r="C240" s="119" t="s">
        <v>423</v>
      </c>
      <c r="D240" s="85">
        <v>8641020</v>
      </c>
      <c r="E240" s="85" t="s">
        <v>119</v>
      </c>
      <c r="F240" s="102" t="s">
        <v>424</v>
      </c>
      <c r="G240" s="30">
        <v>1</v>
      </c>
      <c r="H240" s="31" t="s">
        <v>34</v>
      </c>
      <c r="I240" s="32" t="s">
        <v>35</v>
      </c>
      <c r="J240" s="33">
        <v>4</v>
      </c>
      <c r="K240" s="33">
        <v>2</v>
      </c>
      <c r="L240" s="33">
        <v>4</v>
      </c>
      <c r="M240" s="33">
        <v>5</v>
      </c>
      <c r="N240" s="34">
        <f t="shared" si="21"/>
        <v>15</v>
      </c>
      <c r="O240" s="33">
        <v>70</v>
      </c>
      <c r="P240" s="35">
        <v>5</v>
      </c>
      <c r="Q240" s="36">
        <f t="shared" si="18"/>
        <v>5250</v>
      </c>
      <c r="R240" s="77">
        <f>SUM(Q240:Q244)</f>
        <v>12810</v>
      </c>
      <c r="S240" s="78"/>
    </row>
    <row r="241" spans="1:19" ht="30" customHeight="1">
      <c r="A241" s="117"/>
      <c r="B241" s="118"/>
      <c r="C241" s="120"/>
      <c r="D241" s="98"/>
      <c r="E241" s="98"/>
      <c r="F241" s="103"/>
      <c r="G241" s="30">
        <v>2</v>
      </c>
      <c r="H241" s="31" t="s">
        <v>389</v>
      </c>
      <c r="I241" s="32" t="s">
        <v>425</v>
      </c>
      <c r="J241" s="33">
        <v>4</v>
      </c>
      <c r="K241" s="33">
        <v>3</v>
      </c>
      <c r="L241" s="33">
        <v>2</v>
      </c>
      <c r="M241" s="33">
        <v>11</v>
      </c>
      <c r="N241" s="34">
        <f t="shared" si="21"/>
        <v>20</v>
      </c>
      <c r="O241" s="33">
        <v>70</v>
      </c>
      <c r="P241" s="35">
        <v>2</v>
      </c>
      <c r="Q241" s="36">
        <f t="shared" si="18"/>
        <v>2800</v>
      </c>
      <c r="R241" s="77"/>
      <c r="S241" s="78"/>
    </row>
    <row r="242" spans="1:19" ht="30" customHeight="1">
      <c r="A242" s="117"/>
      <c r="B242" s="118"/>
      <c r="C242" s="120"/>
      <c r="D242" s="98"/>
      <c r="E242" s="98"/>
      <c r="F242" s="103"/>
      <c r="G242" s="30">
        <v>3</v>
      </c>
      <c r="H242" s="31" t="s">
        <v>193</v>
      </c>
      <c r="I242" s="32" t="s">
        <v>99</v>
      </c>
      <c r="J242" s="33">
        <v>8</v>
      </c>
      <c r="K242" s="33"/>
      <c r="L242" s="33"/>
      <c r="M242" s="33"/>
      <c r="N242" s="34">
        <f t="shared" si="21"/>
        <v>8</v>
      </c>
      <c r="O242" s="33">
        <v>70</v>
      </c>
      <c r="P242" s="35">
        <v>2</v>
      </c>
      <c r="Q242" s="36">
        <f t="shared" si="18"/>
        <v>1120</v>
      </c>
      <c r="R242" s="77"/>
      <c r="S242" s="78"/>
    </row>
    <row r="243" spans="1:19" ht="30" customHeight="1">
      <c r="A243" s="117"/>
      <c r="B243" s="118"/>
      <c r="C243" s="120"/>
      <c r="D243" s="98"/>
      <c r="E243" s="98"/>
      <c r="F243" s="103"/>
      <c r="G243" s="30">
        <v>3</v>
      </c>
      <c r="H243" s="31" t="s">
        <v>193</v>
      </c>
      <c r="I243" s="32" t="s">
        <v>29</v>
      </c>
      <c r="J243" s="33">
        <v>8</v>
      </c>
      <c r="K243" s="33"/>
      <c r="L243" s="33"/>
      <c r="M243" s="33"/>
      <c r="N243" s="34">
        <f t="shared" si="21"/>
        <v>8</v>
      </c>
      <c r="O243" s="33">
        <v>70</v>
      </c>
      <c r="P243" s="35">
        <v>5</v>
      </c>
      <c r="Q243" s="36">
        <f t="shared" si="18"/>
        <v>2800</v>
      </c>
      <c r="R243" s="77"/>
      <c r="S243" s="78"/>
    </row>
    <row r="244" spans="1:19" ht="30" customHeight="1">
      <c r="A244" s="80"/>
      <c r="B244" s="82"/>
      <c r="C244" s="121"/>
      <c r="D244" s="86"/>
      <c r="E244" s="86"/>
      <c r="F244" s="104"/>
      <c r="G244" s="30">
        <v>3</v>
      </c>
      <c r="H244" s="31" t="s">
        <v>426</v>
      </c>
      <c r="I244" s="32" t="s">
        <v>427</v>
      </c>
      <c r="J244" s="33">
        <v>4</v>
      </c>
      <c r="K244" s="33"/>
      <c r="L244" s="33"/>
      <c r="M244" s="33"/>
      <c r="N244" s="34">
        <f t="shared" si="21"/>
        <v>4</v>
      </c>
      <c r="O244" s="33">
        <v>70</v>
      </c>
      <c r="P244" s="35">
        <v>3</v>
      </c>
      <c r="Q244" s="36">
        <f t="shared" si="18"/>
        <v>840</v>
      </c>
      <c r="R244" s="77"/>
      <c r="S244" s="78"/>
    </row>
    <row r="245" spans="1:19" ht="30" customHeight="1">
      <c r="A245" s="79">
        <v>104</v>
      </c>
      <c r="B245" s="81">
        <v>687</v>
      </c>
      <c r="C245" s="119" t="s">
        <v>428</v>
      </c>
      <c r="D245" s="85" t="s">
        <v>429</v>
      </c>
      <c r="E245" s="133" t="s">
        <v>430</v>
      </c>
      <c r="F245" s="102" t="s">
        <v>431</v>
      </c>
      <c r="G245" s="30">
        <v>1</v>
      </c>
      <c r="H245" s="31" t="s">
        <v>34</v>
      </c>
      <c r="I245" s="32" t="s">
        <v>69</v>
      </c>
      <c r="J245" s="33">
        <v>4</v>
      </c>
      <c r="K245" s="33">
        <v>3</v>
      </c>
      <c r="L245" s="33"/>
      <c r="M245" s="33"/>
      <c r="N245" s="34">
        <f>SUM(J245:M245)</f>
        <v>7</v>
      </c>
      <c r="O245" s="33">
        <v>70</v>
      </c>
      <c r="P245" s="35">
        <v>5</v>
      </c>
      <c r="Q245" s="36">
        <f t="shared" si="18"/>
        <v>2450</v>
      </c>
      <c r="R245" s="77">
        <f>SUM(Q245:Q246)</f>
        <v>5600</v>
      </c>
      <c r="S245" s="78"/>
    </row>
    <row r="246" spans="1:19" ht="30" customHeight="1">
      <c r="A246" s="80"/>
      <c r="B246" s="82"/>
      <c r="C246" s="121"/>
      <c r="D246" s="86"/>
      <c r="E246" s="134"/>
      <c r="F246" s="104"/>
      <c r="G246" s="30">
        <v>3</v>
      </c>
      <c r="H246" s="31" t="s">
        <v>28</v>
      </c>
      <c r="I246" s="32" t="s">
        <v>29</v>
      </c>
      <c r="J246" s="33">
        <v>9</v>
      </c>
      <c r="K246" s="33"/>
      <c r="L246" s="33"/>
      <c r="M246" s="33"/>
      <c r="N246" s="34">
        <f t="shared" ref="N246" si="22">SUM(J246:M246)</f>
        <v>9</v>
      </c>
      <c r="O246" s="33">
        <v>70</v>
      </c>
      <c r="P246" s="35">
        <v>5</v>
      </c>
      <c r="Q246" s="36">
        <f t="shared" si="18"/>
        <v>3150</v>
      </c>
      <c r="R246" s="77"/>
      <c r="S246" s="78"/>
    </row>
    <row r="247" spans="1:19" ht="30" customHeight="1">
      <c r="A247" s="37">
        <v>105</v>
      </c>
      <c r="B247" s="38">
        <v>688</v>
      </c>
      <c r="C247" s="44" t="s">
        <v>432</v>
      </c>
      <c r="D247" s="40">
        <v>8260330</v>
      </c>
      <c r="E247" s="45" t="s">
        <v>299</v>
      </c>
      <c r="F247" s="41" t="s">
        <v>433</v>
      </c>
      <c r="G247" s="30">
        <v>3</v>
      </c>
      <c r="H247" s="31" t="s">
        <v>28</v>
      </c>
      <c r="I247" s="32" t="s">
        <v>29</v>
      </c>
      <c r="J247" s="33">
        <v>8</v>
      </c>
      <c r="K247" s="33"/>
      <c r="L247" s="33"/>
      <c r="M247" s="33"/>
      <c r="N247" s="34">
        <f t="shared" si="21"/>
        <v>8</v>
      </c>
      <c r="O247" s="33">
        <v>70</v>
      </c>
      <c r="P247" s="35">
        <v>12</v>
      </c>
      <c r="Q247" s="36">
        <f t="shared" si="18"/>
        <v>6720</v>
      </c>
      <c r="R247" s="42">
        <f>Q247</f>
        <v>6720</v>
      </c>
      <c r="S247" s="43"/>
    </row>
    <row r="248" spans="1:19" ht="30" customHeight="1">
      <c r="A248" s="79">
        <v>106</v>
      </c>
      <c r="B248" s="81">
        <v>689</v>
      </c>
      <c r="C248" s="119" t="s">
        <v>434</v>
      </c>
      <c r="D248" s="85">
        <v>8641005</v>
      </c>
      <c r="E248" s="85" t="s">
        <v>275</v>
      </c>
      <c r="F248" s="102" t="s">
        <v>435</v>
      </c>
      <c r="G248" s="30">
        <v>1</v>
      </c>
      <c r="H248" s="31" t="s">
        <v>34</v>
      </c>
      <c r="I248" s="32" t="s">
        <v>69</v>
      </c>
      <c r="J248" s="33">
        <v>1</v>
      </c>
      <c r="K248" s="33">
        <v>1</v>
      </c>
      <c r="L248" s="33">
        <v>1</v>
      </c>
      <c r="M248" s="33">
        <v>7</v>
      </c>
      <c r="N248" s="34">
        <f>SUM(J248:M248)</f>
        <v>10</v>
      </c>
      <c r="O248" s="33">
        <v>70</v>
      </c>
      <c r="P248" s="35">
        <v>5</v>
      </c>
      <c r="Q248" s="36">
        <f t="shared" si="18"/>
        <v>3500</v>
      </c>
      <c r="R248" s="77">
        <f>SUM(Q248:Q252)</f>
        <v>16170</v>
      </c>
      <c r="S248" s="78"/>
    </row>
    <row r="249" spans="1:19" ht="30" customHeight="1">
      <c r="A249" s="117"/>
      <c r="B249" s="118"/>
      <c r="C249" s="120"/>
      <c r="D249" s="98"/>
      <c r="E249" s="98"/>
      <c r="F249" s="103"/>
      <c r="G249" s="30">
        <v>2</v>
      </c>
      <c r="H249" s="31" t="s">
        <v>436</v>
      </c>
      <c r="I249" s="32" t="s">
        <v>259</v>
      </c>
      <c r="J249" s="33">
        <v>8</v>
      </c>
      <c r="K249" s="33">
        <v>1</v>
      </c>
      <c r="L249" s="33">
        <v>1</v>
      </c>
      <c r="M249" s="33">
        <v>16</v>
      </c>
      <c r="N249" s="34">
        <f t="shared" ref="N249:N295" si="23">SUM(J249:M249)</f>
        <v>26</v>
      </c>
      <c r="O249" s="33">
        <v>70</v>
      </c>
      <c r="P249" s="35">
        <v>3</v>
      </c>
      <c r="Q249" s="36">
        <f t="shared" si="18"/>
        <v>5460</v>
      </c>
      <c r="R249" s="77"/>
      <c r="S249" s="78"/>
    </row>
    <row r="250" spans="1:19" ht="30" customHeight="1">
      <c r="A250" s="117"/>
      <c r="B250" s="118"/>
      <c r="C250" s="120"/>
      <c r="D250" s="98"/>
      <c r="E250" s="98"/>
      <c r="F250" s="103"/>
      <c r="G250" s="30">
        <v>3</v>
      </c>
      <c r="H250" s="31" t="s">
        <v>437</v>
      </c>
      <c r="I250" s="32" t="s">
        <v>121</v>
      </c>
      <c r="J250" s="33">
        <v>1</v>
      </c>
      <c r="K250" s="33"/>
      <c r="L250" s="33"/>
      <c r="M250" s="33"/>
      <c r="N250" s="34">
        <f t="shared" si="23"/>
        <v>1</v>
      </c>
      <c r="O250" s="33">
        <v>70</v>
      </c>
      <c r="P250" s="35">
        <v>7</v>
      </c>
      <c r="Q250" s="36">
        <f t="shared" si="18"/>
        <v>490</v>
      </c>
      <c r="R250" s="77"/>
      <c r="S250" s="78"/>
    </row>
    <row r="251" spans="1:19" ht="30" customHeight="1">
      <c r="A251" s="117"/>
      <c r="B251" s="118"/>
      <c r="C251" s="120"/>
      <c r="D251" s="98"/>
      <c r="E251" s="98"/>
      <c r="F251" s="103"/>
      <c r="G251" s="30">
        <v>3</v>
      </c>
      <c r="H251" s="31" t="s">
        <v>437</v>
      </c>
      <c r="I251" s="32" t="s">
        <v>29</v>
      </c>
      <c r="J251" s="33">
        <v>8</v>
      </c>
      <c r="K251" s="33"/>
      <c r="L251" s="33"/>
      <c r="M251" s="33"/>
      <c r="N251" s="34">
        <f t="shared" si="23"/>
        <v>8</v>
      </c>
      <c r="O251" s="33">
        <v>70</v>
      </c>
      <c r="P251" s="35">
        <v>9</v>
      </c>
      <c r="Q251" s="36">
        <f t="shared" ref="Q251:Q262" si="24">N251*P251*O251</f>
        <v>5040</v>
      </c>
      <c r="R251" s="77"/>
      <c r="S251" s="78"/>
    </row>
    <row r="252" spans="1:19" ht="30" customHeight="1">
      <c r="A252" s="80"/>
      <c r="B252" s="82"/>
      <c r="C252" s="121"/>
      <c r="D252" s="86"/>
      <c r="E252" s="86"/>
      <c r="F252" s="104"/>
      <c r="G252" s="30">
        <v>3</v>
      </c>
      <c r="H252" s="31" t="s">
        <v>28</v>
      </c>
      <c r="I252" s="32" t="s">
        <v>29</v>
      </c>
      <c r="J252" s="33">
        <v>2</v>
      </c>
      <c r="K252" s="33"/>
      <c r="L252" s="33"/>
      <c r="M252" s="33"/>
      <c r="N252" s="34">
        <f t="shared" si="23"/>
        <v>2</v>
      </c>
      <c r="O252" s="33">
        <v>70</v>
      </c>
      <c r="P252" s="35">
        <v>12</v>
      </c>
      <c r="Q252" s="36">
        <f t="shared" si="24"/>
        <v>1680</v>
      </c>
      <c r="R252" s="77"/>
      <c r="S252" s="78"/>
    </row>
    <row r="253" spans="1:19" ht="30" customHeight="1">
      <c r="A253" s="79">
        <v>107</v>
      </c>
      <c r="B253" s="81">
        <v>690</v>
      </c>
      <c r="C253" s="119" t="s">
        <v>438</v>
      </c>
      <c r="D253" s="85">
        <v>8751449</v>
      </c>
      <c r="E253" s="85" t="s">
        <v>205</v>
      </c>
      <c r="F253" s="102" t="s">
        <v>439</v>
      </c>
      <c r="G253" s="30">
        <v>2</v>
      </c>
      <c r="H253" s="31" t="s">
        <v>440</v>
      </c>
      <c r="I253" s="32" t="s">
        <v>50</v>
      </c>
      <c r="J253" s="33">
        <v>7</v>
      </c>
      <c r="K253" s="33"/>
      <c r="L253" s="33">
        <v>4</v>
      </c>
      <c r="M253" s="33"/>
      <c r="N253" s="34">
        <f t="shared" si="23"/>
        <v>11</v>
      </c>
      <c r="O253" s="33">
        <v>0</v>
      </c>
      <c r="P253" s="35">
        <v>3</v>
      </c>
      <c r="Q253" s="36">
        <f t="shared" si="24"/>
        <v>0</v>
      </c>
      <c r="R253" s="77">
        <f>SUM(Q253:Q257)</f>
        <v>12250</v>
      </c>
      <c r="S253" s="78"/>
    </row>
    <row r="254" spans="1:19" ht="30" customHeight="1">
      <c r="A254" s="117"/>
      <c r="B254" s="118"/>
      <c r="C254" s="120"/>
      <c r="D254" s="98"/>
      <c r="E254" s="98"/>
      <c r="F254" s="103"/>
      <c r="G254" s="54">
        <v>2</v>
      </c>
      <c r="H254" s="31" t="s">
        <v>441</v>
      </c>
      <c r="I254" s="32" t="s">
        <v>442</v>
      </c>
      <c r="J254" s="35">
        <v>10</v>
      </c>
      <c r="K254" s="33"/>
      <c r="L254" s="33">
        <v>5</v>
      </c>
      <c r="M254" s="33"/>
      <c r="N254" s="34">
        <f t="shared" si="23"/>
        <v>15</v>
      </c>
      <c r="O254" s="33">
        <v>0</v>
      </c>
      <c r="P254" s="35">
        <v>2</v>
      </c>
      <c r="Q254" s="36">
        <f t="shared" si="24"/>
        <v>0</v>
      </c>
      <c r="R254" s="77"/>
      <c r="S254" s="78"/>
    </row>
    <row r="255" spans="1:19" ht="30" customHeight="1">
      <c r="A255" s="117"/>
      <c r="B255" s="118"/>
      <c r="C255" s="120"/>
      <c r="D255" s="98"/>
      <c r="E255" s="98"/>
      <c r="F255" s="103"/>
      <c r="G255" s="30">
        <v>3</v>
      </c>
      <c r="H255" s="31" t="s">
        <v>443</v>
      </c>
      <c r="I255" s="32" t="s">
        <v>50</v>
      </c>
      <c r="J255" s="33">
        <v>11</v>
      </c>
      <c r="K255" s="33"/>
      <c r="L255" s="33"/>
      <c r="M255" s="33"/>
      <c r="N255" s="34">
        <f t="shared" si="23"/>
        <v>11</v>
      </c>
      <c r="O255" s="33">
        <v>70</v>
      </c>
      <c r="P255" s="35">
        <v>3</v>
      </c>
      <c r="Q255" s="36">
        <f t="shared" si="24"/>
        <v>2310</v>
      </c>
      <c r="R255" s="77"/>
      <c r="S255" s="78"/>
    </row>
    <row r="256" spans="1:19" ht="30" customHeight="1">
      <c r="A256" s="117"/>
      <c r="B256" s="118"/>
      <c r="C256" s="120"/>
      <c r="D256" s="98"/>
      <c r="E256" s="98"/>
      <c r="F256" s="103"/>
      <c r="G256" s="30">
        <v>3</v>
      </c>
      <c r="H256" s="31" t="s">
        <v>444</v>
      </c>
      <c r="I256" s="32" t="s">
        <v>442</v>
      </c>
      <c r="J256" s="33">
        <v>8</v>
      </c>
      <c r="K256" s="33"/>
      <c r="L256" s="33"/>
      <c r="M256" s="33"/>
      <c r="N256" s="34">
        <f t="shared" si="23"/>
        <v>8</v>
      </c>
      <c r="O256" s="33">
        <v>70</v>
      </c>
      <c r="P256" s="35">
        <v>2</v>
      </c>
      <c r="Q256" s="36">
        <f t="shared" si="24"/>
        <v>1120</v>
      </c>
      <c r="R256" s="77"/>
      <c r="S256" s="78"/>
    </row>
    <row r="257" spans="1:19" ht="30" customHeight="1">
      <c r="A257" s="80"/>
      <c r="B257" s="82"/>
      <c r="C257" s="121"/>
      <c r="D257" s="86"/>
      <c r="E257" s="86"/>
      <c r="F257" s="104"/>
      <c r="G257" s="30">
        <v>3</v>
      </c>
      <c r="H257" s="31" t="s">
        <v>28</v>
      </c>
      <c r="I257" s="32" t="s">
        <v>29</v>
      </c>
      <c r="J257" s="33">
        <v>18</v>
      </c>
      <c r="K257" s="33"/>
      <c r="L257" s="33"/>
      <c r="M257" s="33"/>
      <c r="N257" s="34">
        <f t="shared" si="23"/>
        <v>18</v>
      </c>
      <c r="O257" s="33">
        <v>70</v>
      </c>
      <c r="P257" s="35">
        <v>7</v>
      </c>
      <c r="Q257" s="36">
        <f t="shared" si="24"/>
        <v>8820</v>
      </c>
      <c r="R257" s="77"/>
      <c r="S257" s="78"/>
    </row>
    <row r="258" spans="1:19" ht="32.1" customHeight="1">
      <c r="A258" s="79">
        <v>108</v>
      </c>
      <c r="B258" s="81">
        <v>691</v>
      </c>
      <c r="C258" s="119" t="s">
        <v>445</v>
      </c>
      <c r="D258" s="85">
        <v>8771064</v>
      </c>
      <c r="E258" s="85" t="s">
        <v>275</v>
      </c>
      <c r="F258" s="102" t="s">
        <v>446</v>
      </c>
      <c r="G258" s="30">
        <v>1</v>
      </c>
      <c r="H258" s="31" t="s">
        <v>34</v>
      </c>
      <c r="I258" s="32" t="s">
        <v>29</v>
      </c>
      <c r="J258" s="33"/>
      <c r="K258" s="33"/>
      <c r="L258" s="33"/>
      <c r="M258" s="33"/>
      <c r="N258" s="34">
        <f t="shared" si="23"/>
        <v>0</v>
      </c>
      <c r="O258" s="33">
        <v>70</v>
      </c>
      <c r="P258" s="35">
        <v>5</v>
      </c>
      <c r="Q258" s="36">
        <f t="shared" si="24"/>
        <v>0</v>
      </c>
      <c r="R258" s="77">
        <f>SUM(Q258:Q259)</f>
        <v>21000</v>
      </c>
      <c r="S258" s="78"/>
    </row>
    <row r="259" spans="1:19" ht="32.1" customHeight="1">
      <c r="A259" s="80"/>
      <c r="B259" s="82"/>
      <c r="C259" s="121"/>
      <c r="D259" s="86"/>
      <c r="E259" s="86"/>
      <c r="F259" s="104"/>
      <c r="G259" s="30">
        <v>3</v>
      </c>
      <c r="H259" s="31" t="s">
        <v>28</v>
      </c>
      <c r="I259" s="32" t="s">
        <v>29</v>
      </c>
      <c r="J259" s="33">
        <v>25</v>
      </c>
      <c r="K259" s="33"/>
      <c r="L259" s="33"/>
      <c r="M259" s="33"/>
      <c r="N259" s="34">
        <f t="shared" si="23"/>
        <v>25</v>
      </c>
      <c r="O259" s="33">
        <v>70</v>
      </c>
      <c r="P259" s="35">
        <v>12</v>
      </c>
      <c r="Q259" s="36">
        <f t="shared" si="24"/>
        <v>21000</v>
      </c>
      <c r="R259" s="77"/>
      <c r="S259" s="78"/>
    </row>
    <row r="260" spans="1:19" ht="30" customHeight="1">
      <c r="A260" s="79">
        <v>109</v>
      </c>
      <c r="B260" s="81">
        <v>692</v>
      </c>
      <c r="C260" s="119" t="s">
        <v>447</v>
      </c>
      <c r="D260" s="85">
        <v>8771574</v>
      </c>
      <c r="E260" s="87" t="s">
        <v>448</v>
      </c>
      <c r="F260" s="102" t="s">
        <v>449</v>
      </c>
      <c r="G260" s="30">
        <v>1</v>
      </c>
      <c r="H260" s="31" t="s">
        <v>34</v>
      </c>
      <c r="I260" s="32" t="s">
        <v>69</v>
      </c>
      <c r="J260" s="33"/>
      <c r="K260" s="33"/>
      <c r="L260" s="33"/>
      <c r="M260" s="33"/>
      <c r="N260" s="34">
        <f t="shared" si="23"/>
        <v>0</v>
      </c>
      <c r="O260" s="33">
        <v>70</v>
      </c>
      <c r="P260" s="35">
        <v>1</v>
      </c>
      <c r="Q260" s="36">
        <f t="shared" si="24"/>
        <v>0</v>
      </c>
      <c r="R260" s="77">
        <f>SUM(Q260:Q261)</f>
        <v>7560</v>
      </c>
      <c r="S260" s="78"/>
    </row>
    <row r="261" spans="1:19" ht="30" customHeight="1">
      <c r="A261" s="80"/>
      <c r="B261" s="82"/>
      <c r="C261" s="121"/>
      <c r="D261" s="86"/>
      <c r="E261" s="88"/>
      <c r="F261" s="104"/>
      <c r="G261" s="30">
        <v>3</v>
      </c>
      <c r="H261" s="31" t="s">
        <v>28</v>
      </c>
      <c r="I261" s="32" t="s">
        <v>29</v>
      </c>
      <c r="J261" s="33">
        <v>9</v>
      </c>
      <c r="K261" s="33"/>
      <c r="L261" s="33"/>
      <c r="M261" s="33"/>
      <c r="N261" s="34">
        <f t="shared" si="23"/>
        <v>9</v>
      </c>
      <c r="O261" s="33">
        <v>70</v>
      </c>
      <c r="P261" s="35">
        <v>12</v>
      </c>
      <c r="Q261" s="36">
        <f t="shared" si="24"/>
        <v>7560</v>
      </c>
      <c r="R261" s="77"/>
      <c r="S261" s="78"/>
    </row>
    <row r="262" spans="1:19" ht="30" customHeight="1">
      <c r="A262" s="79">
        <v>110</v>
      </c>
      <c r="B262" s="81">
        <v>693</v>
      </c>
      <c r="C262" s="119" t="s">
        <v>450</v>
      </c>
      <c r="D262" s="85">
        <v>8811371</v>
      </c>
      <c r="E262" s="122" t="s">
        <v>451</v>
      </c>
      <c r="F262" s="102" t="s">
        <v>452</v>
      </c>
      <c r="G262" s="30">
        <v>1</v>
      </c>
      <c r="H262" s="31" t="s">
        <v>34</v>
      </c>
      <c r="I262" s="32" t="s">
        <v>35</v>
      </c>
      <c r="J262" s="33">
        <v>7</v>
      </c>
      <c r="K262" s="33">
        <v>1</v>
      </c>
      <c r="L262" s="33"/>
      <c r="M262" s="33">
        <v>5</v>
      </c>
      <c r="N262" s="34">
        <f t="shared" si="23"/>
        <v>13</v>
      </c>
      <c r="O262" s="33">
        <v>70</v>
      </c>
      <c r="P262" s="35">
        <v>5</v>
      </c>
      <c r="Q262" s="36">
        <f t="shared" si="24"/>
        <v>4550</v>
      </c>
      <c r="R262" s="77">
        <f>SUM(Q262:Q263)</f>
        <v>7980</v>
      </c>
      <c r="S262" s="78"/>
    </row>
    <row r="263" spans="1:19" ht="30" customHeight="1">
      <c r="A263" s="80"/>
      <c r="B263" s="82"/>
      <c r="C263" s="121"/>
      <c r="D263" s="86"/>
      <c r="E263" s="124"/>
      <c r="F263" s="104"/>
      <c r="G263" s="30">
        <v>3</v>
      </c>
      <c r="H263" s="31" t="s">
        <v>28</v>
      </c>
      <c r="I263" s="32" t="s">
        <v>104</v>
      </c>
      <c r="J263" s="33">
        <v>7</v>
      </c>
      <c r="K263" s="33"/>
      <c r="L263" s="33"/>
      <c r="M263" s="33"/>
      <c r="N263" s="34">
        <f t="shared" si="23"/>
        <v>7</v>
      </c>
      <c r="O263" s="33">
        <v>70</v>
      </c>
      <c r="P263" s="35">
        <v>7</v>
      </c>
      <c r="Q263" s="36">
        <f>N263*P263*O263</f>
        <v>3430</v>
      </c>
      <c r="R263" s="77"/>
      <c r="S263" s="78"/>
    </row>
    <row r="264" spans="1:19" ht="30" customHeight="1">
      <c r="A264" s="79">
        <v>111</v>
      </c>
      <c r="B264" s="81">
        <v>694</v>
      </c>
      <c r="C264" s="119" t="s">
        <v>453</v>
      </c>
      <c r="D264" s="85" t="s">
        <v>454</v>
      </c>
      <c r="E264" s="115" t="s">
        <v>109</v>
      </c>
      <c r="F264" s="102" t="s">
        <v>455</v>
      </c>
      <c r="G264" s="30">
        <v>1</v>
      </c>
      <c r="H264" s="31" t="s">
        <v>34</v>
      </c>
      <c r="I264" s="32" t="s">
        <v>35</v>
      </c>
      <c r="J264" s="33">
        <v>12</v>
      </c>
      <c r="K264" s="33">
        <v>5</v>
      </c>
      <c r="L264" s="33">
        <v>9</v>
      </c>
      <c r="M264" s="33">
        <v>16</v>
      </c>
      <c r="N264" s="34">
        <f t="shared" ref="N264:N265" si="25">SUM(J264:M264)</f>
        <v>42</v>
      </c>
      <c r="O264" s="33">
        <v>70</v>
      </c>
      <c r="P264" s="35">
        <v>5</v>
      </c>
      <c r="Q264" s="36">
        <f t="shared" ref="Q264" si="26">N264*P264*O264</f>
        <v>14700</v>
      </c>
      <c r="R264" s="77">
        <f>SUM(Q264:Q265)</f>
        <v>20580</v>
      </c>
      <c r="S264" s="78"/>
    </row>
    <row r="265" spans="1:19" ht="30" customHeight="1">
      <c r="A265" s="80"/>
      <c r="B265" s="82"/>
      <c r="C265" s="121"/>
      <c r="D265" s="86"/>
      <c r="E265" s="116"/>
      <c r="F265" s="104"/>
      <c r="G265" s="30">
        <v>3</v>
      </c>
      <c r="H265" s="31" t="s">
        <v>193</v>
      </c>
      <c r="I265" s="32" t="s">
        <v>104</v>
      </c>
      <c r="J265" s="33">
        <v>12</v>
      </c>
      <c r="K265" s="33"/>
      <c r="L265" s="33"/>
      <c r="M265" s="33"/>
      <c r="N265" s="34">
        <f t="shared" si="25"/>
        <v>12</v>
      </c>
      <c r="O265" s="33">
        <v>70</v>
      </c>
      <c r="P265" s="35">
        <v>7</v>
      </c>
      <c r="Q265" s="36">
        <f>N265*P265*O265</f>
        <v>5880</v>
      </c>
      <c r="R265" s="77"/>
      <c r="S265" s="78"/>
    </row>
    <row r="266" spans="1:19" ht="30" customHeight="1">
      <c r="A266" s="37">
        <v>112</v>
      </c>
      <c r="B266" s="38">
        <v>695</v>
      </c>
      <c r="C266" s="44" t="s">
        <v>456</v>
      </c>
      <c r="D266" s="40">
        <v>8751048</v>
      </c>
      <c r="E266" s="47" t="s">
        <v>457</v>
      </c>
      <c r="F266" s="56" t="s">
        <v>458</v>
      </c>
      <c r="G266" s="30">
        <v>3</v>
      </c>
      <c r="H266" s="50" t="s">
        <v>459</v>
      </c>
      <c r="I266" s="31"/>
      <c r="J266" s="35"/>
      <c r="K266" s="35"/>
      <c r="L266" s="35"/>
      <c r="M266" s="35"/>
      <c r="N266" s="34">
        <f t="shared" si="23"/>
        <v>0</v>
      </c>
      <c r="O266" s="33">
        <v>70</v>
      </c>
      <c r="P266" s="33"/>
      <c r="Q266" s="36">
        <f>N266*P266*O266</f>
        <v>0</v>
      </c>
      <c r="R266" s="42">
        <f>Q266</f>
        <v>0</v>
      </c>
      <c r="S266" s="57"/>
    </row>
    <row r="267" spans="1:19" ht="30" customHeight="1">
      <c r="A267" s="79">
        <v>113</v>
      </c>
      <c r="B267" s="81">
        <v>696</v>
      </c>
      <c r="C267" s="119" t="s">
        <v>460</v>
      </c>
      <c r="D267" s="85">
        <v>8883514</v>
      </c>
      <c r="E267" s="122" t="s">
        <v>461</v>
      </c>
      <c r="F267" s="102" t="s">
        <v>462</v>
      </c>
      <c r="G267" s="30">
        <v>2</v>
      </c>
      <c r="H267" s="31" t="s">
        <v>463</v>
      </c>
      <c r="I267" s="32" t="s">
        <v>50</v>
      </c>
      <c r="J267" s="33">
        <v>1</v>
      </c>
      <c r="K267" s="33"/>
      <c r="L267" s="33"/>
      <c r="M267" s="33"/>
      <c r="N267" s="34">
        <f t="shared" si="23"/>
        <v>1</v>
      </c>
      <c r="O267" s="33">
        <v>0</v>
      </c>
      <c r="P267" s="35">
        <v>3</v>
      </c>
      <c r="Q267" s="36">
        <f t="shared" ref="Q267:Q295" si="27">N267*P267*O267</f>
        <v>0</v>
      </c>
      <c r="R267" s="77">
        <f>SUM(Q267:Q269)</f>
        <v>3150</v>
      </c>
      <c r="S267" s="78"/>
    </row>
    <row r="268" spans="1:19" ht="30" customHeight="1">
      <c r="A268" s="117"/>
      <c r="B268" s="118"/>
      <c r="C268" s="120"/>
      <c r="D268" s="98"/>
      <c r="E268" s="123"/>
      <c r="F268" s="103"/>
      <c r="G268" s="30">
        <v>3</v>
      </c>
      <c r="H268" s="31" t="s">
        <v>28</v>
      </c>
      <c r="I268" s="32" t="s">
        <v>464</v>
      </c>
      <c r="J268" s="33">
        <v>1</v>
      </c>
      <c r="K268" s="33"/>
      <c r="L268" s="33"/>
      <c r="M268" s="33"/>
      <c r="N268" s="34">
        <f t="shared" si="23"/>
        <v>1</v>
      </c>
      <c r="O268" s="33">
        <v>70</v>
      </c>
      <c r="P268" s="35">
        <v>9</v>
      </c>
      <c r="Q268" s="36">
        <f t="shared" si="27"/>
        <v>630</v>
      </c>
      <c r="R268" s="77"/>
      <c r="S268" s="78"/>
    </row>
    <row r="269" spans="1:19" ht="30" customHeight="1">
      <c r="A269" s="80"/>
      <c r="B269" s="82"/>
      <c r="C269" s="121"/>
      <c r="D269" s="86"/>
      <c r="E269" s="124"/>
      <c r="F269" s="104"/>
      <c r="G269" s="30">
        <v>3</v>
      </c>
      <c r="H269" s="31" t="s">
        <v>28</v>
      </c>
      <c r="I269" s="32" t="s">
        <v>29</v>
      </c>
      <c r="J269" s="33">
        <v>3</v>
      </c>
      <c r="K269" s="33"/>
      <c r="L269" s="33"/>
      <c r="M269" s="33"/>
      <c r="N269" s="34">
        <f t="shared" si="23"/>
        <v>3</v>
      </c>
      <c r="O269" s="33">
        <v>70</v>
      </c>
      <c r="P269" s="35">
        <v>12</v>
      </c>
      <c r="Q269" s="36">
        <f t="shared" si="27"/>
        <v>2520</v>
      </c>
      <c r="R269" s="77"/>
      <c r="S269" s="78"/>
    </row>
    <row r="270" spans="1:19" ht="30" customHeight="1">
      <c r="A270" s="37">
        <v>114</v>
      </c>
      <c r="B270" s="38">
        <v>697</v>
      </c>
      <c r="C270" s="44" t="s">
        <v>465</v>
      </c>
      <c r="D270" s="40">
        <v>8841350</v>
      </c>
      <c r="E270" s="47" t="s">
        <v>466</v>
      </c>
      <c r="F270" s="58" t="s">
        <v>467</v>
      </c>
      <c r="G270" s="30">
        <v>3</v>
      </c>
      <c r="H270" s="31" t="s">
        <v>28</v>
      </c>
      <c r="I270" s="32" t="s">
        <v>29</v>
      </c>
      <c r="J270" s="33">
        <v>16</v>
      </c>
      <c r="K270" s="33"/>
      <c r="L270" s="33"/>
      <c r="M270" s="33"/>
      <c r="N270" s="34">
        <f t="shared" si="23"/>
        <v>16</v>
      </c>
      <c r="O270" s="33">
        <v>70</v>
      </c>
      <c r="P270" s="35">
        <v>12</v>
      </c>
      <c r="Q270" s="36">
        <f t="shared" si="27"/>
        <v>13440</v>
      </c>
      <c r="R270" s="42">
        <f>Q270</f>
        <v>13440</v>
      </c>
      <c r="S270" s="43"/>
    </row>
    <row r="271" spans="1:19" ht="30" customHeight="1">
      <c r="A271" s="79">
        <v>115</v>
      </c>
      <c r="B271" s="81">
        <v>698</v>
      </c>
      <c r="C271" s="119" t="s">
        <v>468</v>
      </c>
      <c r="D271" s="85">
        <v>8841359</v>
      </c>
      <c r="E271" s="122" t="s">
        <v>469</v>
      </c>
      <c r="F271" s="102" t="s">
        <v>470</v>
      </c>
      <c r="G271" s="30">
        <v>2</v>
      </c>
      <c r="H271" s="31" t="s">
        <v>471</v>
      </c>
      <c r="I271" s="32" t="s">
        <v>29</v>
      </c>
      <c r="J271" s="33"/>
      <c r="K271" s="33"/>
      <c r="L271" s="33"/>
      <c r="M271" s="33"/>
      <c r="N271" s="34">
        <f t="shared" si="23"/>
        <v>0</v>
      </c>
      <c r="O271" s="33">
        <v>70</v>
      </c>
      <c r="P271" s="35">
        <v>3</v>
      </c>
      <c r="Q271" s="36">
        <f t="shared" si="27"/>
        <v>0</v>
      </c>
      <c r="R271" s="77">
        <f>SUM(Q271:Q272)</f>
        <v>11760</v>
      </c>
      <c r="S271" s="78"/>
    </row>
    <row r="272" spans="1:19" ht="30" customHeight="1">
      <c r="A272" s="80"/>
      <c r="B272" s="82"/>
      <c r="C272" s="121"/>
      <c r="D272" s="86"/>
      <c r="E272" s="124"/>
      <c r="F272" s="104"/>
      <c r="G272" s="30">
        <v>3</v>
      </c>
      <c r="H272" s="31" t="s">
        <v>28</v>
      </c>
      <c r="I272" s="32" t="s">
        <v>29</v>
      </c>
      <c r="J272" s="33">
        <v>14</v>
      </c>
      <c r="K272" s="33"/>
      <c r="L272" s="33"/>
      <c r="M272" s="33"/>
      <c r="N272" s="34">
        <f t="shared" si="23"/>
        <v>14</v>
      </c>
      <c r="O272" s="33">
        <v>70</v>
      </c>
      <c r="P272" s="35">
        <v>12</v>
      </c>
      <c r="Q272" s="36">
        <f t="shared" si="27"/>
        <v>11760</v>
      </c>
      <c r="R272" s="77"/>
      <c r="S272" s="78"/>
    </row>
    <row r="273" spans="1:19" ht="30" customHeight="1">
      <c r="A273" s="37">
        <v>116</v>
      </c>
      <c r="B273" s="38">
        <v>699</v>
      </c>
      <c r="C273" s="44" t="s">
        <v>472</v>
      </c>
      <c r="D273" s="40">
        <v>8801163</v>
      </c>
      <c r="E273" s="45" t="s">
        <v>299</v>
      </c>
      <c r="F273" s="41" t="s">
        <v>473</v>
      </c>
      <c r="G273" s="30">
        <v>3</v>
      </c>
      <c r="H273" s="31" t="s">
        <v>28</v>
      </c>
      <c r="I273" s="32" t="s">
        <v>29</v>
      </c>
      <c r="J273" s="33">
        <v>3</v>
      </c>
      <c r="K273" s="33"/>
      <c r="L273" s="33"/>
      <c r="M273" s="33"/>
      <c r="N273" s="34">
        <f t="shared" si="23"/>
        <v>3</v>
      </c>
      <c r="O273" s="33">
        <v>70</v>
      </c>
      <c r="P273" s="35">
        <v>12</v>
      </c>
      <c r="Q273" s="36">
        <f t="shared" si="27"/>
        <v>2520</v>
      </c>
      <c r="R273" s="42">
        <f>Q273</f>
        <v>2520</v>
      </c>
      <c r="S273" s="43"/>
    </row>
    <row r="274" spans="1:19" ht="30" customHeight="1">
      <c r="A274" s="79">
        <v>117</v>
      </c>
      <c r="B274" s="81">
        <v>700</v>
      </c>
      <c r="C274" s="119" t="s">
        <v>474</v>
      </c>
      <c r="D274" s="85">
        <v>8846058</v>
      </c>
      <c r="E274" s="122" t="s">
        <v>475</v>
      </c>
      <c r="F274" s="102" t="s">
        <v>476</v>
      </c>
      <c r="G274" s="30">
        <v>2</v>
      </c>
      <c r="H274" s="31" t="s">
        <v>477</v>
      </c>
      <c r="I274" s="32" t="s">
        <v>478</v>
      </c>
      <c r="J274" s="33">
        <v>10</v>
      </c>
      <c r="K274" s="33">
        <v>2</v>
      </c>
      <c r="L274" s="33"/>
      <c r="M274" s="33">
        <v>8</v>
      </c>
      <c r="N274" s="34">
        <f t="shared" si="23"/>
        <v>20</v>
      </c>
      <c r="O274" s="33">
        <v>70</v>
      </c>
      <c r="P274" s="35">
        <v>2</v>
      </c>
      <c r="Q274" s="36">
        <f t="shared" si="27"/>
        <v>2800</v>
      </c>
      <c r="R274" s="77">
        <f>SUM(Q274:Q276)</f>
        <v>8400</v>
      </c>
      <c r="S274" s="78"/>
    </row>
    <row r="275" spans="1:19" ht="30" customHeight="1">
      <c r="A275" s="117"/>
      <c r="B275" s="118"/>
      <c r="C275" s="120"/>
      <c r="D275" s="98"/>
      <c r="E275" s="123"/>
      <c r="F275" s="103"/>
      <c r="G275" s="30">
        <v>2</v>
      </c>
      <c r="H275" s="31" t="s">
        <v>479</v>
      </c>
      <c r="I275" s="32" t="s">
        <v>480</v>
      </c>
      <c r="J275" s="33">
        <v>8</v>
      </c>
      <c r="K275" s="33"/>
      <c r="L275" s="33"/>
      <c r="M275" s="33"/>
      <c r="N275" s="34">
        <f t="shared" si="23"/>
        <v>8</v>
      </c>
      <c r="O275" s="33">
        <v>70</v>
      </c>
      <c r="P275" s="35">
        <v>3</v>
      </c>
      <c r="Q275" s="36">
        <f t="shared" si="27"/>
        <v>1680</v>
      </c>
      <c r="R275" s="77"/>
      <c r="S275" s="78"/>
    </row>
    <row r="276" spans="1:19" ht="30" customHeight="1">
      <c r="A276" s="80"/>
      <c r="B276" s="82"/>
      <c r="C276" s="121"/>
      <c r="D276" s="86"/>
      <c r="E276" s="124"/>
      <c r="F276" s="104"/>
      <c r="G276" s="30">
        <v>2</v>
      </c>
      <c r="H276" s="31" t="s">
        <v>479</v>
      </c>
      <c r="I276" s="32" t="s">
        <v>121</v>
      </c>
      <c r="J276" s="33">
        <v>8</v>
      </c>
      <c r="K276" s="33"/>
      <c r="L276" s="33"/>
      <c r="M276" s="33"/>
      <c r="N276" s="34">
        <f t="shared" si="23"/>
        <v>8</v>
      </c>
      <c r="O276" s="33">
        <v>70</v>
      </c>
      <c r="P276" s="35">
        <v>7</v>
      </c>
      <c r="Q276" s="36">
        <f t="shared" si="27"/>
        <v>3920</v>
      </c>
      <c r="R276" s="77"/>
      <c r="S276" s="78"/>
    </row>
    <row r="277" spans="1:19" ht="30" customHeight="1">
      <c r="A277" s="79">
        <v>118</v>
      </c>
      <c r="B277" s="81">
        <v>701</v>
      </c>
      <c r="C277" s="119" t="s">
        <v>481</v>
      </c>
      <c r="D277" s="85">
        <v>8841358</v>
      </c>
      <c r="E277" s="115" t="s">
        <v>144</v>
      </c>
      <c r="F277" s="102" t="s">
        <v>482</v>
      </c>
      <c r="G277" s="30">
        <v>1</v>
      </c>
      <c r="H277" s="31" t="s">
        <v>34</v>
      </c>
      <c r="I277" s="32" t="s">
        <v>64</v>
      </c>
      <c r="J277" s="33">
        <v>2</v>
      </c>
      <c r="K277" s="33">
        <v>2</v>
      </c>
      <c r="L277" s="33">
        <v>3</v>
      </c>
      <c r="M277" s="33">
        <v>4</v>
      </c>
      <c r="N277" s="34">
        <f t="shared" si="23"/>
        <v>11</v>
      </c>
      <c r="O277" s="33">
        <v>70</v>
      </c>
      <c r="P277" s="35">
        <v>4</v>
      </c>
      <c r="Q277" s="36">
        <f t="shared" si="27"/>
        <v>3080</v>
      </c>
      <c r="R277" s="77">
        <f>SUM(Q277:Q279)</f>
        <v>10920</v>
      </c>
      <c r="S277" s="78"/>
    </row>
    <row r="278" spans="1:19" ht="30" customHeight="1">
      <c r="A278" s="117"/>
      <c r="B278" s="118"/>
      <c r="C278" s="120"/>
      <c r="D278" s="98"/>
      <c r="E278" s="135"/>
      <c r="F278" s="103"/>
      <c r="G278" s="30">
        <v>3</v>
      </c>
      <c r="H278" s="31" t="s">
        <v>193</v>
      </c>
      <c r="I278" s="32" t="s">
        <v>483</v>
      </c>
      <c r="J278" s="33">
        <v>2</v>
      </c>
      <c r="K278" s="33"/>
      <c r="L278" s="33"/>
      <c r="M278" s="33"/>
      <c r="N278" s="34">
        <f t="shared" si="23"/>
        <v>2</v>
      </c>
      <c r="O278" s="33">
        <v>70</v>
      </c>
      <c r="P278" s="35">
        <v>8</v>
      </c>
      <c r="Q278" s="36">
        <f t="shared" si="27"/>
        <v>1120</v>
      </c>
      <c r="R278" s="77"/>
      <c r="S278" s="78"/>
    </row>
    <row r="279" spans="1:19" ht="30" customHeight="1">
      <c r="A279" s="80"/>
      <c r="B279" s="82"/>
      <c r="C279" s="121"/>
      <c r="D279" s="86"/>
      <c r="E279" s="116"/>
      <c r="F279" s="104"/>
      <c r="G279" s="30">
        <v>3</v>
      </c>
      <c r="H279" s="31" t="s">
        <v>28</v>
      </c>
      <c r="I279" s="32" t="s">
        <v>29</v>
      </c>
      <c r="J279" s="33">
        <v>8</v>
      </c>
      <c r="K279" s="33"/>
      <c r="L279" s="33"/>
      <c r="M279" s="33"/>
      <c r="N279" s="34">
        <f t="shared" si="23"/>
        <v>8</v>
      </c>
      <c r="O279" s="33">
        <v>70</v>
      </c>
      <c r="P279" s="35">
        <v>12</v>
      </c>
      <c r="Q279" s="36">
        <f t="shared" si="27"/>
        <v>6720</v>
      </c>
      <c r="R279" s="77"/>
      <c r="S279" s="78"/>
    </row>
    <row r="280" spans="1:19" ht="30" customHeight="1">
      <c r="A280" s="79">
        <v>119</v>
      </c>
      <c r="B280" s="81">
        <v>702</v>
      </c>
      <c r="C280" s="119" t="s">
        <v>484</v>
      </c>
      <c r="D280" s="85">
        <v>8889075</v>
      </c>
      <c r="E280" s="85" t="s">
        <v>205</v>
      </c>
      <c r="F280" s="102" t="s">
        <v>485</v>
      </c>
      <c r="G280" s="30">
        <v>1</v>
      </c>
      <c r="H280" s="31" t="s">
        <v>34</v>
      </c>
      <c r="I280" s="32" t="s">
        <v>69</v>
      </c>
      <c r="J280" s="33">
        <v>2</v>
      </c>
      <c r="K280" s="33"/>
      <c r="L280" s="33"/>
      <c r="M280" s="33">
        <v>5</v>
      </c>
      <c r="N280" s="34">
        <f t="shared" si="23"/>
        <v>7</v>
      </c>
      <c r="O280" s="33">
        <v>70</v>
      </c>
      <c r="P280" s="35">
        <v>5</v>
      </c>
      <c r="Q280" s="36">
        <f t="shared" si="27"/>
        <v>2450</v>
      </c>
      <c r="R280" s="77">
        <f>SUM(Q280:Q282)</f>
        <v>9310</v>
      </c>
      <c r="S280" s="78"/>
    </row>
    <row r="281" spans="1:19" ht="32.1" customHeight="1">
      <c r="A281" s="117"/>
      <c r="B281" s="118"/>
      <c r="C281" s="120"/>
      <c r="D281" s="98"/>
      <c r="E281" s="98"/>
      <c r="F281" s="103"/>
      <c r="G281" s="30">
        <v>3</v>
      </c>
      <c r="H281" s="31" t="s">
        <v>193</v>
      </c>
      <c r="I281" s="32" t="s">
        <v>121</v>
      </c>
      <c r="J281" s="33">
        <v>2</v>
      </c>
      <c r="K281" s="33"/>
      <c r="L281" s="33"/>
      <c r="M281" s="33"/>
      <c r="N281" s="34">
        <f t="shared" si="23"/>
        <v>2</v>
      </c>
      <c r="O281" s="33">
        <v>70</v>
      </c>
      <c r="P281" s="35">
        <v>7</v>
      </c>
      <c r="Q281" s="36">
        <f t="shared" si="27"/>
        <v>980</v>
      </c>
      <c r="R281" s="77"/>
      <c r="S281" s="78"/>
    </row>
    <row r="282" spans="1:19" ht="32.1" customHeight="1">
      <c r="A282" s="80"/>
      <c r="B282" s="82"/>
      <c r="C282" s="121"/>
      <c r="D282" s="86"/>
      <c r="E282" s="86"/>
      <c r="F282" s="104"/>
      <c r="G282" s="30">
        <v>3</v>
      </c>
      <c r="H282" s="31" t="s">
        <v>28</v>
      </c>
      <c r="I282" s="32" t="s">
        <v>29</v>
      </c>
      <c r="J282" s="33">
        <v>7</v>
      </c>
      <c r="K282" s="33"/>
      <c r="L282" s="33"/>
      <c r="M282" s="33"/>
      <c r="N282" s="34">
        <f t="shared" si="23"/>
        <v>7</v>
      </c>
      <c r="O282" s="33">
        <v>70</v>
      </c>
      <c r="P282" s="35">
        <v>12</v>
      </c>
      <c r="Q282" s="36">
        <f t="shared" si="27"/>
        <v>5880</v>
      </c>
      <c r="R282" s="77"/>
      <c r="S282" s="78"/>
    </row>
    <row r="283" spans="1:19" ht="32.1" customHeight="1">
      <c r="A283" s="37">
        <v>120</v>
      </c>
      <c r="B283" s="51">
        <v>703</v>
      </c>
      <c r="C283" s="44" t="s">
        <v>486</v>
      </c>
      <c r="D283" s="40">
        <v>8846027</v>
      </c>
      <c r="E283" s="45" t="s">
        <v>487</v>
      </c>
      <c r="F283" s="49" t="s">
        <v>488</v>
      </c>
      <c r="G283" s="30">
        <v>3</v>
      </c>
      <c r="H283" s="50" t="s">
        <v>459</v>
      </c>
      <c r="I283" s="32" t="s">
        <v>29</v>
      </c>
      <c r="J283" s="33"/>
      <c r="K283" s="33"/>
      <c r="L283" s="33"/>
      <c r="M283" s="33"/>
      <c r="N283" s="34">
        <f t="shared" si="23"/>
        <v>0</v>
      </c>
      <c r="O283" s="33">
        <v>70</v>
      </c>
      <c r="P283" s="35">
        <v>12</v>
      </c>
      <c r="Q283" s="36">
        <f t="shared" si="27"/>
        <v>0</v>
      </c>
      <c r="R283" s="42">
        <f>SUM(Q283:Q283)</f>
        <v>0</v>
      </c>
      <c r="S283" s="43"/>
    </row>
    <row r="284" spans="1:19" ht="32.1" customHeight="1">
      <c r="A284" s="95">
        <v>121</v>
      </c>
      <c r="B284" s="96">
        <v>705</v>
      </c>
      <c r="C284" s="114" t="s">
        <v>489</v>
      </c>
      <c r="D284" s="136">
        <v>8702765</v>
      </c>
      <c r="E284" s="137" t="s">
        <v>490</v>
      </c>
      <c r="F284" s="138" t="s">
        <v>491</v>
      </c>
      <c r="G284" s="30">
        <v>1</v>
      </c>
      <c r="H284" s="31" t="s">
        <v>34</v>
      </c>
      <c r="I284" s="32" t="s">
        <v>69</v>
      </c>
      <c r="J284" s="33"/>
      <c r="K284" s="33"/>
      <c r="L284" s="33"/>
      <c r="M284" s="33"/>
      <c r="N284" s="34">
        <f t="shared" si="23"/>
        <v>0</v>
      </c>
      <c r="O284" s="33">
        <v>70</v>
      </c>
      <c r="P284" s="35">
        <v>5</v>
      </c>
      <c r="Q284" s="36">
        <f t="shared" si="27"/>
        <v>0</v>
      </c>
      <c r="R284" s="77">
        <f>SUM(Q284:Q285)</f>
        <v>2520</v>
      </c>
      <c r="S284" s="78"/>
    </row>
    <row r="285" spans="1:19" ht="32.1" customHeight="1">
      <c r="A285" s="95"/>
      <c r="B285" s="96"/>
      <c r="C285" s="114"/>
      <c r="D285" s="136"/>
      <c r="E285" s="137"/>
      <c r="F285" s="138"/>
      <c r="G285" s="30">
        <v>3</v>
      </c>
      <c r="H285" s="31" t="s">
        <v>28</v>
      </c>
      <c r="I285" s="32" t="s">
        <v>29</v>
      </c>
      <c r="J285" s="33">
        <v>3</v>
      </c>
      <c r="K285" s="33"/>
      <c r="L285" s="33"/>
      <c r="M285" s="33"/>
      <c r="N285" s="34">
        <f t="shared" si="23"/>
        <v>3</v>
      </c>
      <c r="O285" s="33">
        <v>70</v>
      </c>
      <c r="P285" s="35">
        <v>12</v>
      </c>
      <c r="Q285" s="36">
        <f t="shared" si="27"/>
        <v>2520</v>
      </c>
      <c r="R285" s="77"/>
      <c r="S285" s="78"/>
    </row>
    <row r="286" spans="1:19" ht="32.1" customHeight="1">
      <c r="A286" s="79">
        <v>122</v>
      </c>
      <c r="B286" s="81">
        <v>706</v>
      </c>
      <c r="C286" s="119" t="s">
        <v>492</v>
      </c>
      <c r="D286" s="85">
        <v>8702987</v>
      </c>
      <c r="E286" s="122" t="s">
        <v>493</v>
      </c>
      <c r="F286" s="102" t="s">
        <v>494</v>
      </c>
      <c r="G286" s="59">
        <v>1</v>
      </c>
      <c r="H286" s="60" t="s">
        <v>495</v>
      </c>
      <c r="I286" s="55" t="s">
        <v>64</v>
      </c>
      <c r="J286" s="61">
        <v>2</v>
      </c>
      <c r="K286" s="61">
        <v>1</v>
      </c>
      <c r="L286" s="61"/>
      <c r="M286" s="61">
        <v>2</v>
      </c>
      <c r="N286" s="62">
        <f t="shared" si="23"/>
        <v>5</v>
      </c>
      <c r="O286" s="61">
        <v>70</v>
      </c>
      <c r="P286" s="63">
        <v>4</v>
      </c>
      <c r="Q286" s="64">
        <f t="shared" si="27"/>
        <v>1400</v>
      </c>
      <c r="R286" s="77">
        <f>SUM(Q286:Q288)</f>
        <v>11760</v>
      </c>
      <c r="S286" s="109"/>
    </row>
    <row r="287" spans="1:19" ht="32.1" customHeight="1">
      <c r="A287" s="117"/>
      <c r="B287" s="118"/>
      <c r="C287" s="120"/>
      <c r="D287" s="98"/>
      <c r="E287" s="123"/>
      <c r="F287" s="103"/>
      <c r="G287" s="59">
        <v>3</v>
      </c>
      <c r="H287" s="60" t="s">
        <v>193</v>
      </c>
      <c r="I287" s="55" t="s">
        <v>121</v>
      </c>
      <c r="J287" s="61">
        <v>2</v>
      </c>
      <c r="K287" s="61"/>
      <c r="L287" s="61"/>
      <c r="M287" s="61"/>
      <c r="N287" s="62">
        <f t="shared" si="23"/>
        <v>2</v>
      </c>
      <c r="O287" s="61">
        <v>70</v>
      </c>
      <c r="P287" s="63">
        <v>8</v>
      </c>
      <c r="Q287" s="64">
        <f t="shared" si="27"/>
        <v>1120</v>
      </c>
      <c r="R287" s="77"/>
      <c r="S287" s="139"/>
    </row>
    <row r="288" spans="1:19" ht="32.1" customHeight="1">
      <c r="A288" s="80"/>
      <c r="B288" s="82"/>
      <c r="C288" s="121"/>
      <c r="D288" s="86"/>
      <c r="E288" s="124"/>
      <c r="F288" s="104"/>
      <c r="G288" s="59">
        <v>3</v>
      </c>
      <c r="H288" s="60" t="s">
        <v>28</v>
      </c>
      <c r="I288" s="55" t="s">
        <v>29</v>
      </c>
      <c r="J288" s="61">
        <v>11</v>
      </c>
      <c r="K288" s="61"/>
      <c r="L288" s="61"/>
      <c r="M288" s="61"/>
      <c r="N288" s="62">
        <f t="shared" si="23"/>
        <v>11</v>
      </c>
      <c r="O288" s="61">
        <v>70</v>
      </c>
      <c r="P288" s="63">
        <v>12</v>
      </c>
      <c r="Q288" s="64">
        <f t="shared" si="27"/>
        <v>9240</v>
      </c>
      <c r="R288" s="77"/>
      <c r="S288" s="140"/>
    </row>
    <row r="289" spans="1:19" ht="30" customHeight="1">
      <c r="A289" s="79">
        <v>123</v>
      </c>
      <c r="B289" s="81">
        <v>707</v>
      </c>
      <c r="C289" s="119" t="s">
        <v>496</v>
      </c>
      <c r="D289" s="85">
        <v>8333547</v>
      </c>
      <c r="E289" s="85" t="s">
        <v>218</v>
      </c>
      <c r="F289" s="102" t="s">
        <v>497</v>
      </c>
      <c r="G289" s="30">
        <v>1</v>
      </c>
      <c r="H289" s="31" t="s">
        <v>34</v>
      </c>
      <c r="I289" s="32" t="s">
        <v>69</v>
      </c>
      <c r="J289" s="33">
        <v>2</v>
      </c>
      <c r="K289" s="33">
        <v>2</v>
      </c>
      <c r="L289" s="33"/>
      <c r="M289" s="33">
        <v>4</v>
      </c>
      <c r="N289" s="34">
        <f t="shared" si="23"/>
        <v>8</v>
      </c>
      <c r="O289" s="33">
        <v>70</v>
      </c>
      <c r="P289" s="35">
        <v>5</v>
      </c>
      <c r="Q289" s="36">
        <f t="shared" si="27"/>
        <v>2800</v>
      </c>
      <c r="R289" s="77">
        <f>SUM(Q289:Q293)</f>
        <v>10220</v>
      </c>
      <c r="S289" s="78"/>
    </row>
    <row r="290" spans="1:19" ht="30" customHeight="1">
      <c r="A290" s="117"/>
      <c r="B290" s="118"/>
      <c r="C290" s="120"/>
      <c r="D290" s="98"/>
      <c r="E290" s="98"/>
      <c r="F290" s="103"/>
      <c r="G290" s="30">
        <v>2</v>
      </c>
      <c r="H290" s="31" t="s">
        <v>498</v>
      </c>
      <c r="I290" s="32" t="s">
        <v>69</v>
      </c>
      <c r="J290" s="33"/>
      <c r="K290" s="33">
        <v>4</v>
      </c>
      <c r="L290" s="33"/>
      <c r="M290" s="33">
        <v>2</v>
      </c>
      <c r="N290" s="34">
        <f t="shared" si="23"/>
        <v>6</v>
      </c>
      <c r="O290" s="33">
        <v>70</v>
      </c>
      <c r="P290" s="35">
        <v>5</v>
      </c>
      <c r="Q290" s="36">
        <f t="shared" si="27"/>
        <v>2100</v>
      </c>
      <c r="R290" s="77"/>
      <c r="S290" s="78"/>
    </row>
    <row r="291" spans="1:19" ht="30" customHeight="1">
      <c r="A291" s="117"/>
      <c r="B291" s="118"/>
      <c r="C291" s="120"/>
      <c r="D291" s="98"/>
      <c r="E291" s="98"/>
      <c r="F291" s="103"/>
      <c r="G291" s="30">
        <v>2</v>
      </c>
      <c r="H291" s="31" t="s">
        <v>499</v>
      </c>
      <c r="I291" s="32" t="s">
        <v>69</v>
      </c>
      <c r="J291" s="33"/>
      <c r="K291" s="33"/>
      <c r="L291" s="33"/>
      <c r="M291" s="33">
        <v>10</v>
      </c>
      <c r="N291" s="34">
        <f t="shared" si="23"/>
        <v>10</v>
      </c>
      <c r="O291" s="33">
        <v>70</v>
      </c>
      <c r="P291" s="35">
        <v>5</v>
      </c>
      <c r="Q291" s="36">
        <f t="shared" si="27"/>
        <v>3500</v>
      </c>
      <c r="R291" s="77"/>
      <c r="S291" s="78"/>
    </row>
    <row r="292" spans="1:19" ht="30" customHeight="1">
      <c r="A292" s="117"/>
      <c r="B292" s="118"/>
      <c r="C292" s="120"/>
      <c r="D292" s="98"/>
      <c r="E292" s="98"/>
      <c r="F292" s="103"/>
      <c r="G292" s="30">
        <v>3</v>
      </c>
      <c r="H292" s="31" t="s">
        <v>28</v>
      </c>
      <c r="I292" s="32" t="s">
        <v>121</v>
      </c>
      <c r="J292" s="33">
        <v>2</v>
      </c>
      <c r="K292" s="33"/>
      <c r="L292" s="33"/>
      <c r="M292" s="33"/>
      <c r="N292" s="34">
        <f t="shared" si="23"/>
        <v>2</v>
      </c>
      <c r="O292" s="33">
        <v>70</v>
      </c>
      <c r="P292" s="35">
        <v>7</v>
      </c>
      <c r="Q292" s="36">
        <f t="shared" si="27"/>
        <v>980</v>
      </c>
      <c r="R292" s="77"/>
      <c r="S292" s="78"/>
    </row>
    <row r="293" spans="1:19" ht="30" customHeight="1">
      <c r="A293" s="80"/>
      <c r="B293" s="82"/>
      <c r="C293" s="121"/>
      <c r="D293" s="86"/>
      <c r="E293" s="86"/>
      <c r="F293" s="104"/>
      <c r="G293" s="30">
        <v>3</v>
      </c>
      <c r="H293" s="31" t="s">
        <v>28</v>
      </c>
      <c r="I293" s="32" t="s">
        <v>29</v>
      </c>
      <c r="J293" s="33">
        <v>1</v>
      </c>
      <c r="K293" s="33"/>
      <c r="L293" s="33"/>
      <c r="M293" s="33"/>
      <c r="N293" s="34">
        <f t="shared" si="23"/>
        <v>1</v>
      </c>
      <c r="O293" s="33">
        <v>70</v>
      </c>
      <c r="P293" s="35">
        <v>12</v>
      </c>
      <c r="Q293" s="36">
        <f t="shared" si="27"/>
        <v>840</v>
      </c>
      <c r="R293" s="77"/>
      <c r="S293" s="78"/>
    </row>
    <row r="294" spans="1:19" ht="30" customHeight="1">
      <c r="A294" s="37">
        <v>124</v>
      </c>
      <c r="B294" s="38">
        <v>708</v>
      </c>
      <c r="C294" s="44" t="s">
        <v>500</v>
      </c>
      <c r="D294" s="40">
        <v>8691040</v>
      </c>
      <c r="E294" s="46" t="s">
        <v>501</v>
      </c>
      <c r="F294" s="41" t="s">
        <v>502</v>
      </c>
      <c r="G294" s="30">
        <v>3</v>
      </c>
      <c r="H294" s="31" t="s">
        <v>28</v>
      </c>
      <c r="I294" s="32" t="s">
        <v>29</v>
      </c>
      <c r="J294" s="33">
        <v>1</v>
      </c>
      <c r="K294" s="33"/>
      <c r="L294" s="33"/>
      <c r="M294" s="33"/>
      <c r="N294" s="34">
        <f t="shared" si="23"/>
        <v>1</v>
      </c>
      <c r="O294" s="33">
        <v>70</v>
      </c>
      <c r="P294" s="35">
        <v>12</v>
      </c>
      <c r="Q294" s="36">
        <f t="shared" si="27"/>
        <v>840</v>
      </c>
      <c r="R294" s="42">
        <f>Q294</f>
        <v>840</v>
      </c>
      <c r="S294" s="43"/>
    </row>
    <row r="295" spans="1:19" ht="30" customHeight="1">
      <c r="A295" s="37">
        <v>125</v>
      </c>
      <c r="B295" s="65">
        <v>2537</v>
      </c>
      <c r="C295" s="66" t="s">
        <v>503</v>
      </c>
      <c r="D295" s="67" t="s">
        <v>504</v>
      </c>
      <c r="E295" s="66"/>
      <c r="F295" s="41" t="s">
        <v>505</v>
      </c>
      <c r="G295" s="30">
        <v>3</v>
      </c>
      <c r="H295" s="31" t="s">
        <v>28</v>
      </c>
      <c r="I295" s="32" t="s">
        <v>29</v>
      </c>
      <c r="J295" s="33">
        <v>2</v>
      </c>
      <c r="K295" s="33"/>
      <c r="L295" s="33"/>
      <c r="M295" s="33"/>
      <c r="N295" s="34">
        <f t="shared" si="23"/>
        <v>2</v>
      </c>
      <c r="O295" s="33">
        <v>70</v>
      </c>
      <c r="P295" s="35">
        <v>12</v>
      </c>
      <c r="Q295" s="36">
        <f t="shared" si="27"/>
        <v>1680</v>
      </c>
      <c r="R295" s="42">
        <f>Q295</f>
        <v>1680</v>
      </c>
      <c r="S295" s="43"/>
    </row>
  </sheetData>
  <autoFilter ref="A2:S295"/>
  <mergeCells count="624">
    <mergeCell ref="A153:A159"/>
    <mergeCell ref="B153:B159"/>
    <mergeCell ref="C153:C159"/>
    <mergeCell ref="R286:R288"/>
    <mergeCell ref="S286:S288"/>
    <mergeCell ref="A289:A293"/>
    <mergeCell ref="B289:B293"/>
    <mergeCell ref="C289:C293"/>
    <mergeCell ref="D289:D293"/>
    <mergeCell ref="E289:E293"/>
    <mergeCell ref="F289:F293"/>
    <mergeCell ref="R289:R293"/>
    <mergeCell ref="S289:S293"/>
    <mergeCell ref="A286:A288"/>
    <mergeCell ref="B286:B288"/>
    <mergeCell ref="C286:C288"/>
    <mergeCell ref="D286:D288"/>
    <mergeCell ref="E286:E288"/>
    <mergeCell ref="F286:F288"/>
    <mergeCell ref="R280:R282"/>
    <mergeCell ref="S280:S282"/>
    <mergeCell ref="A284:A285"/>
    <mergeCell ref="B284:B285"/>
    <mergeCell ref="C284:C285"/>
    <mergeCell ref="D284:D285"/>
    <mergeCell ref="E284:E285"/>
    <mergeCell ref="F284:F285"/>
    <mergeCell ref="R284:R285"/>
    <mergeCell ref="S284:S285"/>
    <mergeCell ref="A280:A282"/>
    <mergeCell ref="B280:B282"/>
    <mergeCell ref="C280:C282"/>
    <mergeCell ref="D280:D282"/>
    <mergeCell ref="E280:E282"/>
    <mergeCell ref="F280:F282"/>
    <mergeCell ref="R274:R276"/>
    <mergeCell ref="S274:S276"/>
    <mergeCell ref="A277:A279"/>
    <mergeCell ref="B277:B279"/>
    <mergeCell ref="C277:C279"/>
    <mergeCell ref="D277:D279"/>
    <mergeCell ref="E277:E279"/>
    <mergeCell ref="F277:F279"/>
    <mergeCell ref="R277:R279"/>
    <mergeCell ref="S277:S279"/>
    <mergeCell ref="A274:A276"/>
    <mergeCell ref="B274:B276"/>
    <mergeCell ref="C274:C276"/>
    <mergeCell ref="D274:D276"/>
    <mergeCell ref="E274:E276"/>
    <mergeCell ref="F274:F276"/>
    <mergeCell ref="R267:R269"/>
    <mergeCell ref="S267:S269"/>
    <mergeCell ref="A271:A272"/>
    <mergeCell ref="B271:B272"/>
    <mergeCell ref="C271:C272"/>
    <mergeCell ref="D271:D272"/>
    <mergeCell ref="E271:E272"/>
    <mergeCell ref="F271:F272"/>
    <mergeCell ref="R271:R272"/>
    <mergeCell ref="S271:S272"/>
    <mergeCell ref="A267:A269"/>
    <mergeCell ref="B267:B269"/>
    <mergeCell ref="C267:C269"/>
    <mergeCell ref="D267:D269"/>
    <mergeCell ref="E267:E269"/>
    <mergeCell ref="F267:F269"/>
    <mergeCell ref="R262:R263"/>
    <mergeCell ref="S262:S263"/>
    <mergeCell ref="A264:A265"/>
    <mergeCell ref="B264:B265"/>
    <mergeCell ref="C264:C265"/>
    <mergeCell ref="D264:D265"/>
    <mergeCell ref="E264:E265"/>
    <mergeCell ref="F264:F265"/>
    <mergeCell ref="R264:R265"/>
    <mergeCell ref="S264:S265"/>
    <mergeCell ref="A262:A263"/>
    <mergeCell ref="B262:B263"/>
    <mergeCell ref="C262:C263"/>
    <mergeCell ref="D262:D263"/>
    <mergeCell ref="E262:E263"/>
    <mergeCell ref="F262:F263"/>
    <mergeCell ref="R258:R259"/>
    <mergeCell ref="S258:S259"/>
    <mergeCell ref="A260:A261"/>
    <mergeCell ref="B260:B261"/>
    <mergeCell ref="C260:C261"/>
    <mergeCell ref="D260:D261"/>
    <mergeCell ref="E260:E261"/>
    <mergeCell ref="F260:F261"/>
    <mergeCell ref="R260:R261"/>
    <mergeCell ref="S260:S261"/>
    <mergeCell ref="A258:A259"/>
    <mergeCell ref="B258:B259"/>
    <mergeCell ref="C258:C259"/>
    <mergeCell ref="D258:D259"/>
    <mergeCell ref="E258:E259"/>
    <mergeCell ref="F258:F259"/>
    <mergeCell ref="R248:R252"/>
    <mergeCell ref="S248:S252"/>
    <mergeCell ref="A253:A257"/>
    <mergeCell ref="B253:B257"/>
    <mergeCell ref="C253:C257"/>
    <mergeCell ref="D253:D257"/>
    <mergeCell ref="E253:E257"/>
    <mergeCell ref="F253:F257"/>
    <mergeCell ref="R253:R257"/>
    <mergeCell ref="S253:S257"/>
    <mergeCell ref="A248:A252"/>
    <mergeCell ref="B248:B252"/>
    <mergeCell ref="C248:C252"/>
    <mergeCell ref="D248:D252"/>
    <mergeCell ref="E248:E252"/>
    <mergeCell ref="F248:F252"/>
    <mergeCell ref="R240:R244"/>
    <mergeCell ref="S240:S244"/>
    <mergeCell ref="A245:A246"/>
    <mergeCell ref="B245:B246"/>
    <mergeCell ref="C245:C246"/>
    <mergeCell ref="D245:D246"/>
    <mergeCell ref="E245:E246"/>
    <mergeCell ref="F245:F246"/>
    <mergeCell ref="R245:R246"/>
    <mergeCell ref="S245:S246"/>
    <mergeCell ref="A240:A244"/>
    <mergeCell ref="B240:B244"/>
    <mergeCell ref="C240:C244"/>
    <mergeCell ref="D240:D244"/>
    <mergeCell ref="E240:E244"/>
    <mergeCell ref="F240:F244"/>
    <mergeCell ref="R233:R234"/>
    <mergeCell ref="S233:S234"/>
    <mergeCell ref="A237:A238"/>
    <mergeCell ref="B237:B238"/>
    <mergeCell ref="C237:C238"/>
    <mergeCell ref="D237:D238"/>
    <mergeCell ref="E237:E238"/>
    <mergeCell ref="F237:F238"/>
    <mergeCell ref="R237:R238"/>
    <mergeCell ref="S237:S238"/>
    <mergeCell ref="A233:A234"/>
    <mergeCell ref="B233:B234"/>
    <mergeCell ref="C233:C234"/>
    <mergeCell ref="D233:D234"/>
    <mergeCell ref="E233:E234"/>
    <mergeCell ref="F233:F234"/>
    <mergeCell ref="R228:R229"/>
    <mergeCell ref="S228:S229"/>
    <mergeCell ref="A230:A232"/>
    <mergeCell ref="B230:B232"/>
    <mergeCell ref="C230:C232"/>
    <mergeCell ref="D230:D232"/>
    <mergeCell ref="E230:E232"/>
    <mergeCell ref="F230:F232"/>
    <mergeCell ref="R230:R232"/>
    <mergeCell ref="S230:S232"/>
    <mergeCell ref="A228:A229"/>
    <mergeCell ref="B228:B229"/>
    <mergeCell ref="C228:C229"/>
    <mergeCell ref="D228:D229"/>
    <mergeCell ref="E228:E229"/>
    <mergeCell ref="F228:F229"/>
    <mergeCell ref="R221:R222"/>
    <mergeCell ref="S221:S222"/>
    <mergeCell ref="A223:A225"/>
    <mergeCell ref="B223:B225"/>
    <mergeCell ref="C223:C225"/>
    <mergeCell ref="D223:D225"/>
    <mergeCell ref="E223:E225"/>
    <mergeCell ref="F223:F225"/>
    <mergeCell ref="R223:R225"/>
    <mergeCell ref="S223:S225"/>
    <mergeCell ref="A221:A222"/>
    <mergeCell ref="B221:B222"/>
    <mergeCell ref="C221:C222"/>
    <mergeCell ref="D221:D222"/>
    <mergeCell ref="E221:E222"/>
    <mergeCell ref="F221:F222"/>
    <mergeCell ref="R215:R216"/>
    <mergeCell ref="S215:S216"/>
    <mergeCell ref="A218:A220"/>
    <mergeCell ref="B218:B220"/>
    <mergeCell ref="C218:C220"/>
    <mergeCell ref="D218:D220"/>
    <mergeCell ref="E218:E220"/>
    <mergeCell ref="F218:F220"/>
    <mergeCell ref="R218:R220"/>
    <mergeCell ref="S218:S220"/>
    <mergeCell ref="A215:A216"/>
    <mergeCell ref="B215:B216"/>
    <mergeCell ref="C215:C216"/>
    <mergeCell ref="D215:D216"/>
    <mergeCell ref="E215:E216"/>
    <mergeCell ref="F215:F216"/>
    <mergeCell ref="R203:R206"/>
    <mergeCell ref="S203:S206"/>
    <mergeCell ref="A207:A213"/>
    <mergeCell ref="B207:B213"/>
    <mergeCell ref="C207:C213"/>
    <mergeCell ref="D207:D213"/>
    <mergeCell ref="E207:E213"/>
    <mergeCell ref="F207:F213"/>
    <mergeCell ref="R207:R213"/>
    <mergeCell ref="S207:S213"/>
    <mergeCell ref="A203:A206"/>
    <mergeCell ref="B203:B206"/>
    <mergeCell ref="C203:C206"/>
    <mergeCell ref="D203:D206"/>
    <mergeCell ref="E203:E206"/>
    <mergeCell ref="F203:F206"/>
    <mergeCell ref="R196:R200"/>
    <mergeCell ref="S196:S200"/>
    <mergeCell ref="A201:A202"/>
    <mergeCell ref="B201:B202"/>
    <mergeCell ref="C201:C202"/>
    <mergeCell ref="D201:D202"/>
    <mergeCell ref="E201:E202"/>
    <mergeCell ref="F201:F202"/>
    <mergeCell ref="R201:R202"/>
    <mergeCell ref="S201:S202"/>
    <mergeCell ref="A196:A200"/>
    <mergeCell ref="B196:B200"/>
    <mergeCell ref="C196:C200"/>
    <mergeCell ref="D196:D200"/>
    <mergeCell ref="E196:E200"/>
    <mergeCell ref="F196:F200"/>
    <mergeCell ref="R187:R189"/>
    <mergeCell ref="S187:S189"/>
    <mergeCell ref="A190:A194"/>
    <mergeCell ref="B190:B194"/>
    <mergeCell ref="C190:C194"/>
    <mergeCell ref="D190:D194"/>
    <mergeCell ref="E190:E194"/>
    <mergeCell ref="F190:F194"/>
    <mergeCell ref="R190:R194"/>
    <mergeCell ref="S190:S194"/>
    <mergeCell ref="A187:A189"/>
    <mergeCell ref="B187:B189"/>
    <mergeCell ref="C187:C189"/>
    <mergeCell ref="D187:D189"/>
    <mergeCell ref="E187:E189"/>
    <mergeCell ref="F187:F189"/>
    <mergeCell ref="R180:R182"/>
    <mergeCell ref="S180:S182"/>
    <mergeCell ref="A183:A185"/>
    <mergeCell ref="B183:B185"/>
    <mergeCell ref="C183:C185"/>
    <mergeCell ref="D183:D185"/>
    <mergeCell ref="E183:E185"/>
    <mergeCell ref="F183:F185"/>
    <mergeCell ref="R183:R185"/>
    <mergeCell ref="S183:S185"/>
    <mergeCell ref="A180:A182"/>
    <mergeCell ref="B180:B182"/>
    <mergeCell ref="C180:C182"/>
    <mergeCell ref="D180:D182"/>
    <mergeCell ref="E180:E182"/>
    <mergeCell ref="F180:F182"/>
    <mergeCell ref="R175:R176"/>
    <mergeCell ref="S175:S176"/>
    <mergeCell ref="A178:A179"/>
    <mergeCell ref="B178:B179"/>
    <mergeCell ref="C178:C179"/>
    <mergeCell ref="D178:D179"/>
    <mergeCell ref="E178:E179"/>
    <mergeCell ref="F178:F179"/>
    <mergeCell ref="R178:R179"/>
    <mergeCell ref="S178:S179"/>
    <mergeCell ref="A175:A176"/>
    <mergeCell ref="B175:B176"/>
    <mergeCell ref="C175:C176"/>
    <mergeCell ref="D175:D176"/>
    <mergeCell ref="E175:E176"/>
    <mergeCell ref="F175:F176"/>
    <mergeCell ref="R170:R171"/>
    <mergeCell ref="S170:S171"/>
    <mergeCell ref="A172:A173"/>
    <mergeCell ref="B172:B173"/>
    <mergeCell ref="C172:C173"/>
    <mergeCell ref="D172:D173"/>
    <mergeCell ref="E172:E173"/>
    <mergeCell ref="F172:F173"/>
    <mergeCell ref="R172:R173"/>
    <mergeCell ref="S172:S173"/>
    <mergeCell ref="A170:A171"/>
    <mergeCell ref="B170:B171"/>
    <mergeCell ref="C170:C171"/>
    <mergeCell ref="D170:D171"/>
    <mergeCell ref="E170:E171"/>
    <mergeCell ref="F170:F171"/>
    <mergeCell ref="A166:A167"/>
    <mergeCell ref="B166:B167"/>
    <mergeCell ref="C166:C167"/>
    <mergeCell ref="D166:D167"/>
    <mergeCell ref="E166:E167"/>
    <mergeCell ref="F166:F167"/>
    <mergeCell ref="R166:R167"/>
    <mergeCell ref="S166:S167"/>
    <mergeCell ref="A168:A169"/>
    <mergeCell ref="B168:B169"/>
    <mergeCell ref="C168:C169"/>
    <mergeCell ref="D168:D169"/>
    <mergeCell ref="E168:E169"/>
    <mergeCell ref="F168:F169"/>
    <mergeCell ref="R168:R169"/>
    <mergeCell ref="S168:S169"/>
    <mergeCell ref="F160:F161"/>
    <mergeCell ref="R160:R161"/>
    <mergeCell ref="S160:S161"/>
    <mergeCell ref="A162:A164"/>
    <mergeCell ref="B162:B164"/>
    <mergeCell ref="C162:C164"/>
    <mergeCell ref="D162:D164"/>
    <mergeCell ref="E162:E164"/>
    <mergeCell ref="F162:F164"/>
    <mergeCell ref="R162:R164"/>
    <mergeCell ref="S162:S164"/>
    <mergeCell ref="A160:A161"/>
    <mergeCell ref="B160:B161"/>
    <mergeCell ref="C160:C161"/>
    <mergeCell ref="R151:R152"/>
    <mergeCell ref="S151:S152"/>
    <mergeCell ref="D153:D159"/>
    <mergeCell ref="E153:E159"/>
    <mergeCell ref="F153:F159"/>
    <mergeCell ref="R153:R159"/>
    <mergeCell ref="S153:S159"/>
    <mergeCell ref="A151:A152"/>
    <mergeCell ref="B151:B152"/>
    <mergeCell ref="C151:C152"/>
    <mergeCell ref="D151:D152"/>
    <mergeCell ref="E151:E152"/>
    <mergeCell ref="F151:F152"/>
    <mergeCell ref="D160:D161"/>
    <mergeCell ref="E160:E161"/>
    <mergeCell ref="R145:R147"/>
    <mergeCell ref="S145:S147"/>
    <mergeCell ref="A149:A150"/>
    <mergeCell ref="B149:B150"/>
    <mergeCell ref="C149:C150"/>
    <mergeCell ref="D149:D150"/>
    <mergeCell ref="E149:E150"/>
    <mergeCell ref="F149:F150"/>
    <mergeCell ref="R149:R150"/>
    <mergeCell ref="S149:S150"/>
    <mergeCell ref="A145:A147"/>
    <mergeCell ref="B145:B147"/>
    <mergeCell ref="C145:C147"/>
    <mergeCell ref="D145:D147"/>
    <mergeCell ref="E145:E147"/>
    <mergeCell ref="F145:F147"/>
    <mergeCell ref="R139:R140"/>
    <mergeCell ref="S139:S140"/>
    <mergeCell ref="A141:A142"/>
    <mergeCell ref="B141:B142"/>
    <mergeCell ref="C141:C142"/>
    <mergeCell ref="D141:D142"/>
    <mergeCell ref="E141:E142"/>
    <mergeCell ref="F141:F142"/>
    <mergeCell ref="R141:R142"/>
    <mergeCell ref="S141:S142"/>
    <mergeCell ref="A139:A140"/>
    <mergeCell ref="B139:B140"/>
    <mergeCell ref="C139:C140"/>
    <mergeCell ref="D139:D140"/>
    <mergeCell ref="E139:E140"/>
    <mergeCell ref="F139:F140"/>
    <mergeCell ref="R129:R130"/>
    <mergeCell ref="S129:S130"/>
    <mergeCell ref="A131:A133"/>
    <mergeCell ref="B131:B133"/>
    <mergeCell ref="C131:C133"/>
    <mergeCell ref="D131:D133"/>
    <mergeCell ref="E131:E133"/>
    <mergeCell ref="F131:F133"/>
    <mergeCell ref="R131:R133"/>
    <mergeCell ref="S131:S133"/>
    <mergeCell ref="A129:A130"/>
    <mergeCell ref="B129:B130"/>
    <mergeCell ref="C129:C130"/>
    <mergeCell ref="D129:D130"/>
    <mergeCell ref="E129:E130"/>
    <mergeCell ref="F129:F130"/>
    <mergeCell ref="R125:R126"/>
    <mergeCell ref="S125:S126"/>
    <mergeCell ref="A127:A128"/>
    <mergeCell ref="B127:B128"/>
    <mergeCell ref="C127:C128"/>
    <mergeCell ref="D127:D128"/>
    <mergeCell ref="E127:E128"/>
    <mergeCell ref="F127:F128"/>
    <mergeCell ref="R127:R128"/>
    <mergeCell ref="S127:S128"/>
    <mergeCell ref="A125:A126"/>
    <mergeCell ref="B125:B126"/>
    <mergeCell ref="C125:C126"/>
    <mergeCell ref="D125:D126"/>
    <mergeCell ref="E125:E126"/>
    <mergeCell ref="F125:F126"/>
    <mergeCell ref="R118:R119"/>
    <mergeCell ref="S118:S119"/>
    <mergeCell ref="A120:A122"/>
    <mergeCell ref="B120:B122"/>
    <mergeCell ref="C120:C122"/>
    <mergeCell ref="D120:D122"/>
    <mergeCell ref="E120:E122"/>
    <mergeCell ref="F120:F122"/>
    <mergeCell ref="R120:R122"/>
    <mergeCell ref="S120:S122"/>
    <mergeCell ref="A118:A119"/>
    <mergeCell ref="B118:B119"/>
    <mergeCell ref="C118:C119"/>
    <mergeCell ref="D118:D119"/>
    <mergeCell ref="E118:E119"/>
    <mergeCell ref="F118:F119"/>
    <mergeCell ref="R104:R106"/>
    <mergeCell ref="S104:S106"/>
    <mergeCell ref="A108:A112"/>
    <mergeCell ref="B108:B112"/>
    <mergeCell ref="C108:C112"/>
    <mergeCell ref="D108:D112"/>
    <mergeCell ref="E108:E112"/>
    <mergeCell ref="F108:F112"/>
    <mergeCell ref="R108:R112"/>
    <mergeCell ref="S108:S112"/>
    <mergeCell ref="A104:A106"/>
    <mergeCell ref="B104:B106"/>
    <mergeCell ref="C104:C106"/>
    <mergeCell ref="D104:D106"/>
    <mergeCell ref="E104:E106"/>
    <mergeCell ref="F104:F106"/>
    <mergeCell ref="R89:R90"/>
    <mergeCell ref="S89:S90"/>
    <mergeCell ref="A97:A103"/>
    <mergeCell ref="B97:B103"/>
    <mergeCell ref="C97:C103"/>
    <mergeCell ref="D97:D103"/>
    <mergeCell ref="E97:E103"/>
    <mergeCell ref="F97:F103"/>
    <mergeCell ref="R97:R103"/>
    <mergeCell ref="S97:S103"/>
    <mergeCell ref="A89:A90"/>
    <mergeCell ref="B89:B90"/>
    <mergeCell ref="C89:C90"/>
    <mergeCell ref="D89:D90"/>
    <mergeCell ref="E89:E90"/>
    <mergeCell ref="F89:F90"/>
    <mergeCell ref="R74:R78"/>
    <mergeCell ref="S74:S78"/>
    <mergeCell ref="A79:A83"/>
    <mergeCell ref="B79:B83"/>
    <mergeCell ref="C79:C83"/>
    <mergeCell ref="D79:D83"/>
    <mergeCell ref="E79:E83"/>
    <mergeCell ref="F79:F83"/>
    <mergeCell ref="R79:R83"/>
    <mergeCell ref="S79:S83"/>
    <mergeCell ref="A74:A78"/>
    <mergeCell ref="B74:B78"/>
    <mergeCell ref="C74:C78"/>
    <mergeCell ref="D74:D78"/>
    <mergeCell ref="E74:E78"/>
    <mergeCell ref="F74:F78"/>
    <mergeCell ref="R66:R67"/>
    <mergeCell ref="S66:S67"/>
    <mergeCell ref="A68:A73"/>
    <mergeCell ref="B68:B73"/>
    <mergeCell ref="C68:C73"/>
    <mergeCell ref="D68:D73"/>
    <mergeCell ref="E68:E73"/>
    <mergeCell ref="F68:F73"/>
    <mergeCell ref="R68:R73"/>
    <mergeCell ref="S68:S73"/>
    <mergeCell ref="A66:A67"/>
    <mergeCell ref="B66:B67"/>
    <mergeCell ref="C66:C67"/>
    <mergeCell ref="D66:D67"/>
    <mergeCell ref="E66:E67"/>
    <mergeCell ref="F66:F67"/>
    <mergeCell ref="R56:R63"/>
    <mergeCell ref="S56:S63"/>
    <mergeCell ref="A64:A65"/>
    <mergeCell ref="B64:B65"/>
    <mergeCell ref="C64:C65"/>
    <mergeCell ref="D64:D65"/>
    <mergeCell ref="E64:E65"/>
    <mergeCell ref="F64:F65"/>
    <mergeCell ref="R64:R65"/>
    <mergeCell ref="S64:S65"/>
    <mergeCell ref="A56:A63"/>
    <mergeCell ref="B56:B63"/>
    <mergeCell ref="C56:C63"/>
    <mergeCell ref="D56:D63"/>
    <mergeCell ref="E56:E63"/>
    <mergeCell ref="F56:F63"/>
    <mergeCell ref="R46:R48"/>
    <mergeCell ref="S46:S48"/>
    <mergeCell ref="A49:A55"/>
    <mergeCell ref="B49:B55"/>
    <mergeCell ref="C49:C55"/>
    <mergeCell ref="D49:D55"/>
    <mergeCell ref="E49:E55"/>
    <mergeCell ref="F49:F55"/>
    <mergeCell ref="R49:R55"/>
    <mergeCell ref="S49:S55"/>
    <mergeCell ref="A46:A48"/>
    <mergeCell ref="B46:B48"/>
    <mergeCell ref="C46:C48"/>
    <mergeCell ref="D46:D48"/>
    <mergeCell ref="E46:E48"/>
    <mergeCell ref="F46:F48"/>
    <mergeCell ref="R42:R43"/>
    <mergeCell ref="S42:S43"/>
    <mergeCell ref="A44:A45"/>
    <mergeCell ref="B44:B45"/>
    <mergeCell ref="C44:C45"/>
    <mergeCell ref="D44:D45"/>
    <mergeCell ref="E44:E45"/>
    <mergeCell ref="F44:F45"/>
    <mergeCell ref="R44:R45"/>
    <mergeCell ref="S44:S45"/>
    <mergeCell ref="A42:A43"/>
    <mergeCell ref="B42:B43"/>
    <mergeCell ref="C42:C43"/>
    <mergeCell ref="D42:D43"/>
    <mergeCell ref="E42:E43"/>
    <mergeCell ref="F42:F43"/>
    <mergeCell ref="R38:R39"/>
    <mergeCell ref="S38:S39"/>
    <mergeCell ref="A40:A41"/>
    <mergeCell ref="B40:B41"/>
    <mergeCell ref="C40:C41"/>
    <mergeCell ref="D40:D41"/>
    <mergeCell ref="E40:E41"/>
    <mergeCell ref="F40:F41"/>
    <mergeCell ref="R40:R41"/>
    <mergeCell ref="S40:S41"/>
    <mergeCell ref="A38:A39"/>
    <mergeCell ref="B38:B39"/>
    <mergeCell ref="C38:C39"/>
    <mergeCell ref="D38:D39"/>
    <mergeCell ref="E38:E39"/>
    <mergeCell ref="F38:F39"/>
    <mergeCell ref="R33:R34"/>
    <mergeCell ref="S33:S34"/>
    <mergeCell ref="A36:A37"/>
    <mergeCell ref="B36:B37"/>
    <mergeCell ref="C36:C37"/>
    <mergeCell ref="D36:D37"/>
    <mergeCell ref="E36:E37"/>
    <mergeCell ref="F36:F37"/>
    <mergeCell ref="R36:R37"/>
    <mergeCell ref="S36:S37"/>
    <mergeCell ref="A33:A34"/>
    <mergeCell ref="B33:B34"/>
    <mergeCell ref="C33:C34"/>
    <mergeCell ref="D33:D34"/>
    <mergeCell ref="E33:E34"/>
    <mergeCell ref="F33:F34"/>
    <mergeCell ref="R28:R30"/>
    <mergeCell ref="S28:S30"/>
    <mergeCell ref="A31:A32"/>
    <mergeCell ref="B31:B32"/>
    <mergeCell ref="C31:C32"/>
    <mergeCell ref="D31:D32"/>
    <mergeCell ref="E31:E32"/>
    <mergeCell ref="F31:F32"/>
    <mergeCell ref="R31:R32"/>
    <mergeCell ref="S31:S32"/>
    <mergeCell ref="A28:A30"/>
    <mergeCell ref="B28:B30"/>
    <mergeCell ref="C28:C30"/>
    <mergeCell ref="D28:D30"/>
    <mergeCell ref="E28:E30"/>
    <mergeCell ref="F28:F30"/>
    <mergeCell ref="R17:R23"/>
    <mergeCell ref="S17:S23"/>
    <mergeCell ref="A24:A27"/>
    <mergeCell ref="B24:B27"/>
    <mergeCell ref="C24:C27"/>
    <mergeCell ref="D24:D27"/>
    <mergeCell ref="E24:E27"/>
    <mergeCell ref="F24:F27"/>
    <mergeCell ref="R24:R27"/>
    <mergeCell ref="S24:S27"/>
    <mergeCell ref="A17:A23"/>
    <mergeCell ref="B17:B23"/>
    <mergeCell ref="C17:C23"/>
    <mergeCell ref="D17:D23"/>
    <mergeCell ref="E17:E23"/>
    <mergeCell ref="F17:F23"/>
    <mergeCell ref="R11:R13"/>
    <mergeCell ref="S11:S13"/>
    <mergeCell ref="A14:A16"/>
    <mergeCell ref="B14:B16"/>
    <mergeCell ref="C14:C16"/>
    <mergeCell ref="D14:D16"/>
    <mergeCell ref="E14:E16"/>
    <mergeCell ref="F14:F16"/>
    <mergeCell ref="R14:R16"/>
    <mergeCell ref="S14:S16"/>
    <mergeCell ref="A11:A13"/>
    <mergeCell ref="B11:B13"/>
    <mergeCell ref="C11:C13"/>
    <mergeCell ref="D11:D13"/>
    <mergeCell ref="E11:E13"/>
    <mergeCell ref="F11:F13"/>
    <mergeCell ref="R6:R8"/>
    <mergeCell ref="S6:S8"/>
    <mergeCell ref="A9:A10"/>
    <mergeCell ref="B9:B10"/>
    <mergeCell ref="C9:C10"/>
    <mergeCell ref="D9:D10"/>
    <mergeCell ref="E9:E10"/>
    <mergeCell ref="F9:F10"/>
    <mergeCell ref="R9:R10"/>
    <mergeCell ref="S9:S10"/>
    <mergeCell ref="A6:A8"/>
    <mergeCell ref="B6:B8"/>
    <mergeCell ref="C6:C8"/>
    <mergeCell ref="D6:D8"/>
    <mergeCell ref="E6:E8"/>
    <mergeCell ref="F6:F8"/>
  </mergeCells>
  <phoneticPr fontId="3" type="noConversion"/>
  <printOptions horizontalCentered="1"/>
  <pageMargins left="0.19685039370078741" right="0.19685039370078741" top="0.39370078740157483" bottom="0.39370078740157483" header="0" footer="0.19685039370078741"/>
  <pageSetup paperSize="9" scale="85" orientation="portrait" horizontalDpi="300" verticalDpi="300" r:id="rId1"/>
  <headerFooter>
    <oddFooter>&amp;C&amp;"標楷體,標準"第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106寒假_草案 (2)</vt:lpstr>
      <vt:lpstr>'106寒假_草案 (2)'!Print_Area</vt:lpstr>
      <vt:lpstr>'106寒假_草案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2017-01-26T06:35:35Z</cp:lastPrinted>
  <dcterms:created xsi:type="dcterms:W3CDTF">2017-01-20T03:08:37Z</dcterms:created>
  <dcterms:modified xsi:type="dcterms:W3CDTF">2017-01-26T06:35:44Z</dcterms:modified>
</cp:coreProperties>
</file>