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15" yWindow="32760" windowWidth="7230" windowHeight="10500" tabRatio="599"/>
  </bookViews>
  <sheets>
    <sheet name="108學年度縣小健檢排程" sheetId="22" r:id="rId1"/>
    <sheet name="檢查場次" sheetId="24" r:id="rId2"/>
  </sheets>
  <definedNames>
    <definedName name="_xlnm._FilterDatabase" localSheetId="0" hidden="1">'108學年度縣小健檢排程'!#REF!</definedName>
    <definedName name="_xlnm.Print_Area" localSheetId="1">檢查場次!$1:$1048576</definedName>
    <definedName name="_xlnm.Print_Titles" localSheetId="0">'108學年度縣小健檢排程'!$B:$Q,'108學年度縣小健檢排程'!$2:$3</definedName>
  </definedNames>
  <calcPr calcId="124519"/>
</workbook>
</file>

<file path=xl/calcChain.xml><?xml version="1.0" encoding="utf-8"?>
<calcChain xmlns="http://schemas.openxmlformats.org/spreadsheetml/2006/main">
  <c r="K55" i="22"/>
  <c r="J63"/>
  <c r="K25"/>
  <c r="K24"/>
  <c r="J24"/>
  <c r="L40"/>
  <c r="Q40" s="1"/>
  <c r="J41"/>
  <c r="J26"/>
  <c r="J21"/>
  <c r="K21"/>
  <c r="J12"/>
  <c r="J8"/>
  <c r="J5"/>
  <c r="K13"/>
  <c r="K12"/>
  <c r="K27"/>
  <c r="K6"/>
  <c r="K64"/>
  <c r="K52"/>
  <c r="K51"/>
  <c r="K50"/>
  <c r="K49"/>
  <c r="J49"/>
  <c r="K37"/>
  <c r="K36"/>
  <c r="K35"/>
  <c r="K34"/>
  <c r="K33"/>
  <c r="K32"/>
  <c r="K31"/>
  <c r="J31"/>
  <c r="K71"/>
  <c r="J71"/>
  <c r="K70"/>
  <c r="J54"/>
  <c r="K8"/>
  <c r="K41"/>
  <c r="L41" s="1"/>
  <c r="Q41" s="1"/>
  <c r="K30"/>
  <c r="L30" s="1"/>
  <c r="Q30" s="1"/>
  <c r="J30"/>
  <c r="K97"/>
  <c r="K96"/>
  <c r="K95"/>
  <c r="K94"/>
  <c r="K93"/>
  <c r="K92"/>
  <c r="K91"/>
  <c r="K90"/>
  <c r="J90"/>
  <c r="K89"/>
  <c r="K88"/>
  <c r="J88"/>
  <c r="K87"/>
  <c r="K86"/>
  <c r="K85"/>
  <c r="K84"/>
  <c r="K83"/>
  <c r="K82"/>
  <c r="K81"/>
  <c r="K80"/>
  <c r="J80"/>
  <c r="K23"/>
  <c r="K22"/>
  <c r="K11"/>
  <c r="L11" s="1"/>
  <c r="Q11" s="1"/>
  <c r="J11"/>
  <c r="K5"/>
  <c r="K7"/>
  <c r="K9"/>
  <c r="K10"/>
  <c r="J14"/>
  <c r="K14"/>
  <c r="K15"/>
  <c r="K16"/>
  <c r="K53"/>
  <c r="L53" s="1"/>
  <c r="Q53" s="1"/>
  <c r="K17"/>
  <c r="J17"/>
  <c r="K18"/>
  <c r="K19"/>
  <c r="J38"/>
  <c r="K38"/>
  <c r="L38" s="1"/>
  <c r="Q38" s="1"/>
  <c r="K39"/>
  <c r="K62"/>
  <c r="L62"/>
  <c r="Q62" s="1"/>
  <c r="K26"/>
  <c r="K28"/>
  <c r="J20"/>
  <c r="K20"/>
  <c r="L20" s="1"/>
  <c r="Q20" s="1"/>
  <c r="J40"/>
  <c r="K42"/>
  <c r="K43"/>
  <c r="K44"/>
  <c r="K45"/>
  <c r="J42"/>
  <c r="K46"/>
  <c r="K47"/>
  <c r="K48"/>
  <c r="K54"/>
  <c r="K56"/>
  <c r="K57"/>
  <c r="K58"/>
  <c r="K60"/>
  <c r="K61"/>
  <c r="K72"/>
  <c r="K73"/>
  <c r="K74"/>
  <c r="K75"/>
  <c r="K76"/>
  <c r="K63"/>
  <c r="K65"/>
  <c r="K66"/>
  <c r="K67"/>
  <c r="K68"/>
  <c r="K69"/>
  <c r="K77"/>
  <c r="L77" s="1"/>
  <c r="Q77" s="1"/>
  <c r="K78"/>
  <c r="L78"/>
  <c r="Q78" s="1"/>
  <c r="L79"/>
  <c r="Q79" s="1"/>
  <c r="J98"/>
  <c r="K98"/>
  <c r="K99"/>
  <c r="K100"/>
  <c r="K101"/>
  <c r="K102"/>
  <c r="K103"/>
  <c r="K104"/>
  <c r="K105"/>
  <c r="K106"/>
  <c r="K107"/>
  <c r="K108"/>
  <c r="K109"/>
  <c r="K110"/>
  <c r="L110" s="1"/>
  <c r="Q110" s="1"/>
  <c r="K111"/>
  <c r="J112"/>
  <c r="K112"/>
  <c r="K113"/>
  <c r="K114"/>
  <c r="K115"/>
  <c r="K116"/>
  <c r="K117"/>
  <c r="K118"/>
  <c r="K119"/>
  <c r="K120"/>
  <c r="J121"/>
  <c r="K121"/>
  <c r="K122"/>
  <c r="J123"/>
  <c r="K123"/>
  <c r="K124"/>
  <c r="K125"/>
  <c r="K126"/>
  <c r="K127"/>
  <c r="K128"/>
  <c r="K129"/>
  <c r="K130"/>
  <c r="K131"/>
  <c r="K132"/>
  <c r="K133"/>
  <c r="K134"/>
  <c r="E5" i="24"/>
  <c r="K59" i="22"/>
  <c r="K40"/>
  <c r="K29"/>
  <c r="L29" s="1"/>
  <c r="Q29" s="1"/>
  <c r="J29"/>
  <c r="L42" l="1"/>
  <c r="Q42" s="1"/>
  <c r="L80"/>
  <c r="Q80" s="1"/>
  <c r="L90"/>
  <c r="Q90" s="1"/>
  <c r="L12"/>
  <c r="Q12" s="1"/>
  <c r="L8"/>
  <c r="Q8" s="1"/>
  <c r="L49"/>
  <c r="Q49" s="1"/>
  <c r="L98"/>
  <c r="Q98" s="1"/>
  <c r="L63"/>
  <c r="Q63" s="1"/>
  <c r="L5"/>
  <c r="Q5" s="1"/>
  <c r="L54"/>
  <c r="Q54" s="1"/>
  <c r="L123"/>
  <c r="Q123" s="1"/>
  <c r="L26"/>
  <c r="Q26" s="1"/>
  <c r="L21"/>
  <c r="Q21" s="1"/>
  <c r="L71"/>
  <c r="Q71" s="1"/>
  <c r="L14"/>
  <c r="Q14" s="1"/>
  <c r="L121"/>
  <c r="Q121" s="1"/>
  <c r="L112"/>
  <c r="Q112" s="1"/>
  <c r="L17"/>
  <c r="Q17" s="1"/>
  <c r="L88"/>
  <c r="Q88" s="1"/>
  <c r="L31"/>
  <c r="Q31" s="1"/>
  <c r="L24"/>
  <c r="Q24" s="1"/>
</calcChain>
</file>

<file path=xl/sharedStrings.xml><?xml version="1.0" encoding="utf-8"?>
<sst xmlns="http://schemas.openxmlformats.org/spreadsheetml/2006/main" count="492" uniqueCount="344">
  <si>
    <t>場次</t>
    <phoneticPr fontId="10" type="noConversion"/>
  </si>
  <si>
    <t>明義國小</t>
  </si>
  <si>
    <t>中正國小</t>
  </si>
  <si>
    <t>吉安國小</t>
  </si>
  <si>
    <t>豐山國小</t>
  </si>
  <si>
    <t>溪口國小</t>
  </si>
  <si>
    <t>大榮國小</t>
  </si>
  <si>
    <t>林榮國小</t>
  </si>
  <si>
    <t>北林國小</t>
  </si>
  <si>
    <t>大進國小</t>
  </si>
  <si>
    <t>瑞穗國小</t>
  </si>
  <si>
    <t>鶴岡國小</t>
  </si>
  <si>
    <t>奇美國小</t>
  </si>
  <si>
    <t>富源國小</t>
  </si>
  <si>
    <t>瑞北國小</t>
  </si>
  <si>
    <t>豐濱國小</t>
  </si>
  <si>
    <t>靜浦國小</t>
  </si>
  <si>
    <t>新社國小</t>
  </si>
  <si>
    <t>觀音國小</t>
  </si>
  <si>
    <t>春日國小</t>
  </si>
  <si>
    <t>德武國小</t>
  </si>
  <si>
    <t>松浦國小</t>
  </si>
  <si>
    <t>高寮國小</t>
  </si>
  <si>
    <t>萬寧國小</t>
  </si>
  <si>
    <t>永豐國小</t>
  </si>
  <si>
    <t>東里國小</t>
  </si>
  <si>
    <t>明里國小</t>
  </si>
  <si>
    <t>吳江國小</t>
  </si>
  <si>
    <t>秀林國小</t>
  </si>
  <si>
    <t>富世國小</t>
  </si>
  <si>
    <t>和平國小</t>
  </si>
  <si>
    <t>崇德國小</t>
  </si>
  <si>
    <t>萬榮國小</t>
  </si>
  <si>
    <t>馬遠國小</t>
  </si>
  <si>
    <t>紅葉國小</t>
  </si>
  <si>
    <t>明利國小</t>
  </si>
  <si>
    <t>國風國中</t>
  </si>
  <si>
    <t>自強國中</t>
  </si>
  <si>
    <t>鳳林國中</t>
  </si>
  <si>
    <t>富源國中</t>
  </si>
  <si>
    <t>富北國中</t>
  </si>
  <si>
    <t>富里國中</t>
  </si>
  <si>
    <t>豐濱國中</t>
  </si>
  <si>
    <t>日期</t>
  </si>
  <si>
    <t>時段</t>
  </si>
  <si>
    <t>新城國中</t>
  </si>
  <si>
    <t>秀林國中</t>
  </si>
  <si>
    <t>見晴國小</t>
  </si>
  <si>
    <t>壽豐國小</t>
  </si>
  <si>
    <t>月眉國小</t>
  </si>
  <si>
    <t>文蘭國小</t>
  </si>
  <si>
    <t>志學國小</t>
  </si>
  <si>
    <t>古風國小</t>
  </si>
  <si>
    <t>0730</t>
  </si>
  <si>
    <t>0630</t>
  </si>
  <si>
    <t>項目</t>
    <phoneticPr fontId="10" type="noConversion"/>
  </si>
  <si>
    <t>天數</t>
    <phoneticPr fontId="10" type="noConversion"/>
  </si>
  <si>
    <t>檢查區間</t>
    <phoneticPr fontId="10" type="noConversion"/>
  </si>
  <si>
    <t>各科場次</t>
    <phoneticPr fontId="10" type="noConversion"/>
  </si>
  <si>
    <t>備註</t>
    <phoneticPr fontId="5" type="noConversion"/>
  </si>
  <si>
    <r>
      <t xml:space="preserve">花蓮區
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藍色區域</t>
    </r>
    <r>
      <rPr>
        <sz val="12"/>
        <rFont val="Times New Roman"/>
        <family val="1"/>
      </rPr>
      <t>)</t>
    </r>
    <phoneticPr fontId="10" type="noConversion"/>
  </si>
  <si>
    <r>
      <t xml:space="preserve">玉里區
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黃色區域</t>
    </r>
    <r>
      <rPr>
        <sz val="12"/>
        <rFont val="Times New Roman"/>
        <family val="1"/>
      </rPr>
      <t>)</t>
    </r>
    <phoneticPr fontId="10" type="noConversion"/>
  </si>
  <si>
    <r>
      <t>5</t>
    </r>
    <r>
      <rPr>
        <sz val="12"/>
        <rFont val="標楷體"/>
        <family val="4"/>
        <charset val="136"/>
      </rPr>
      <t>天</t>
    </r>
    <phoneticPr fontId="10" type="noConversion"/>
  </si>
  <si>
    <t>合計</t>
    <phoneticPr fontId="10" type="noConversion"/>
  </si>
  <si>
    <t>-</t>
    <phoneticPr fontId="10" type="noConversion"/>
  </si>
  <si>
    <t>-</t>
    <phoneticPr fontId="5" type="noConversion"/>
  </si>
  <si>
    <r>
      <t>小學</t>
    </r>
    <r>
      <rPr>
        <sz val="12"/>
        <rFont val="Times New Roman"/>
        <family val="1"/>
      </rPr>
      <t>104</t>
    </r>
    <r>
      <rPr>
        <sz val="12"/>
        <rFont val="標楷體"/>
        <family val="4"/>
        <charset val="136"/>
      </rPr>
      <t>所、中學</t>
    </r>
    <r>
      <rPr>
        <sz val="12"/>
        <rFont val="Times New Roman"/>
        <family val="1"/>
      </rPr>
      <t>25</t>
    </r>
    <r>
      <rPr>
        <sz val="12"/>
        <rFont val="標楷體"/>
        <family val="4"/>
        <charset val="136"/>
      </rPr>
      <t>所，共</t>
    </r>
    <r>
      <rPr>
        <sz val="12"/>
        <rFont val="Times New Roman"/>
        <family val="1"/>
      </rPr>
      <t>129</t>
    </r>
    <r>
      <rPr>
        <sz val="12"/>
        <rFont val="標楷體"/>
        <family val="4"/>
        <charset val="136"/>
      </rPr>
      <t>所</t>
    </r>
    <phoneticPr fontId="5" type="noConversion"/>
  </si>
  <si>
    <t>化仁國中</t>
  </si>
  <si>
    <t>太昌國小</t>
  </si>
  <si>
    <t>1000-1100</t>
  </si>
  <si>
    <t>光復國中</t>
  </si>
  <si>
    <t>玉里國中</t>
  </si>
  <si>
    <t>0700</t>
  </si>
  <si>
    <t>四</t>
  </si>
  <si>
    <r>
      <t>8</t>
    </r>
    <r>
      <rPr>
        <sz val="12"/>
        <rFont val="標楷體"/>
        <family val="4"/>
        <charset val="136"/>
      </rPr>
      <t>場</t>
    </r>
    <phoneticPr fontId="10" type="noConversion"/>
  </si>
  <si>
    <t>北埔國小</t>
  </si>
  <si>
    <t>場次</t>
    <phoneticPr fontId="10" type="noConversion"/>
  </si>
  <si>
    <t>星期</t>
    <phoneticPr fontId="3" type="noConversion"/>
  </si>
  <si>
    <t>檢查地點</t>
    <phoneticPr fontId="2" type="noConversion"/>
  </si>
  <si>
    <t>排撿學校</t>
    <phoneticPr fontId="2" type="noConversion"/>
  </si>
  <si>
    <t>一年級</t>
    <phoneticPr fontId="2" type="noConversion"/>
  </si>
  <si>
    <t>四年級</t>
    <phoneticPr fontId="2" type="noConversion"/>
  </si>
  <si>
    <t>七年級</t>
    <phoneticPr fontId="2" type="noConversion"/>
  </si>
  <si>
    <r>
      <t>一年級</t>
    </r>
    <r>
      <rPr>
        <sz val="9"/>
        <rFont val="Times New Roman"/>
        <family val="1"/>
      </rPr>
      <t xml:space="preserve">
</t>
    </r>
    <r>
      <rPr>
        <sz val="9"/>
        <rFont val="新細明體"/>
        <family val="1"/>
        <charset val="136"/>
      </rPr>
      <t>人數</t>
    </r>
    <phoneticPr fontId="2" type="noConversion"/>
  </si>
  <si>
    <r>
      <t>學校</t>
    </r>
    <r>
      <rPr>
        <sz val="9"/>
        <rFont val="Times New Roman"/>
        <family val="1"/>
      </rPr>
      <t xml:space="preserve">
</t>
    </r>
    <r>
      <rPr>
        <sz val="9"/>
        <rFont val="新細明體"/>
        <family val="1"/>
        <charset val="136"/>
      </rPr>
      <t>人數</t>
    </r>
    <phoneticPr fontId="2" type="noConversion"/>
  </si>
  <si>
    <r>
      <t>檢查當</t>
    </r>
    <r>
      <rPr>
        <sz val="9"/>
        <rFont val="Times New Roman"/>
        <family val="1"/>
      </rPr>
      <t xml:space="preserve">
</t>
    </r>
    <r>
      <rPr>
        <sz val="9"/>
        <rFont val="新細明體"/>
        <family val="1"/>
        <charset val="136"/>
      </rPr>
      <t>日人數</t>
    </r>
    <phoneticPr fontId="2" type="noConversion"/>
  </si>
  <si>
    <t>教育處匿名篩檢數量</t>
    <phoneticPr fontId="10" type="noConversion"/>
  </si>
  <si>
    <r>
      <t>發車</t>
    </r>
    <r>
      <rPr>
        <sz val="9"/>
        <color indexed="8"/>
        <rFont val="Times New Roman"/>
        <family val="1"/>
      </rPr>
      <t xml:space="preserve">
</t>
    </r>
    <r>
      <rPr>
        <sz val="9"/>
        <color indexed="8"/>
        <rFont val="新細明體"/>
        <family val="1"/>
        <charset val="136"/>
      </rPr>
      <t>時間</t>
    </r>
    <phoneticPr fontId="2" type="noConversion"/>
  </si>
  <si>
    <t>預計檢
查時間</t>
    <phoneticPr fontId="2" type="noConversion"/>
  </si>
  <si>
    <r>
      <t>預計檢</t>
    </r>
    <r>
      <rPr>
        <sz val="9"/>
        <color indexed="8"/>
        <rFont val="Times New Roman"/>
        <family val="1"/>
      </rPr>
      <t xml:space="preserve">
</t>
    </r>
    <r>
      <rPr>
        <sz val="9"/>
        <color indexed="8"/>
        <rFont val="新細明體"/>
        <family val="1"/>
        <charset val="136"/>
      </rPr>
      <t>查時數</t>
    </r>
    <phoneticPr fontId="2" type="noConversion"/>
  </si>
  <si>
    <t>平均每小時
每1位醫師
檢查人數</t>
    <phoneticPr fontId="2" type="noConversion"/>
  </si>
  <si>
    <t>1</t>
    <phoneticPr fontId="10" type="noConversion"/>
  </si>
  <si>
    <t>一</t>
    <phoneticPr fontId="10" type="noConversion"/>
  </si>
  <si>
    <t>上午</t>
    <phoneticPr fontId="3" type="noConversion"/>
  </si>
  <si>
    <t>0730</t>
    <phoneticPr fontId="2" type="noConversion"/>
  </si>
  <si>
    <t>水源國小</t>
    <phoneticPr fontId="2" type="noConversion"/>
  </si>
  <si>
    <t>國福國小</t>
    <phoneticPr fontId="10" type="noConversion"/>
  </si>
  <si>
    <t>太昌國小</t>
    <phoneticPr fontId="3" type="noConversion"/>
  </si>
  <si>
    <t>2</t>
    <phoneticPr fontId="10" type="noConversion"/>
  </si>
  <si>
    <t xml:space="preserve">二 </t>
    <phoneticPr fontId="2" type="noConversion"/>
  </si>
  <si>
    <t>中原國小</t>
    <phoneticPr fontId="10" type="noConversion"/>
  </si>
  <si>
    <t>0800-1000</t>
    <phoneticPr fontId="2" type="noConversion"/>
  </si>
  <si>
    <t>信義國小</t>
    <phoneticPr fontId="2" type="noConversion"/>
  </si>
  <si>
    <t>化仁國小</t>
    <phoneticPr fontId="10" type="noConversion"/>
  </si>
  <si>
    <t>1000-1200</t>
    <phoneticPr fontId="2" type="noConversion"/>
  </si>
  <si>
    <t>化仁國中</t>
    <phoneticPr fontId="2" type="noConversion"/>
  </si>
  <si>
    <t>3</t>
    <phoneticPr fontId="10" type="noConversion"/>
  </si>
  <si>
    <t>四</t>
    <phoneticPr fontId="10" type="noConversion"/>
  </si>
  <si>
    <t>中華國小</t>
    <phoneticPr fontId="10" type="noConversion"/>
  </si>
  <si>
    <r>
      <t>忠孝國小</t>
    </r>
    <r>
      <rPr>
        <sz val="9"/>
        <rFont val="Times New Roman"/>
        <family val="1"/>
      </rPr>
      <t xml:space="preserve">
(</t>
    </r>
    <r>
      <rPr>
        <sz val="9"/>
        <rFont val="新細明體"/>
        <family val="1"/>
        <charset val="136"/>
      </rPr>
      <t>僅一年級</t>
    </r>
    <r>
      <rPr>
        <sz val="9"/>
        <rFont val="Times New Roman"/>
        <family val="1"/>
      </rPr>
      <t>)</t>
    </r>
    <phoneticPr fontId="2" type="noConversion"/>
  </si>
  <si>
    <t>明禮國小</t>
    <phoneticPr fontId="2" type="noConversion"/>
  </si>
  <si>
    <t>中華國小</t>
    <phoneticPr fontId="2" type="noConversion"/>
  </si>
  <si>
    <t>五</t>
    <phoneticPr fontId="10" type="noConversion"/>
  </si>
  <si>
    <t>上午</t>
    <phoneticPr fontId="2" type="noConversion"/>
  </si>
  <si>
    <t>海星國中</t>
    <phoneticPr fontId="2" type="noConversion"/>
  </si>
  <si>
    <t>復興國小</t>
    <phoneticPr fontId="2" type="noConversion"/>
  </si>
  <si>
    <t>0800-0900</t>
    <phoneticPr fontId="2" type="noConversion"/>
  </si>
  <si>
    <t>北濱國小</t>
    <phoneticPr fontId="2" type="noConversion"/>
  </si>
  <si>
    <t>0900-1100</t>
    <phoneticPr fontId="10" type="noConversion"/>
  </si>
  <si>
    <t>三</t>
    <phoneticPr fontId="10" type="noConversion"/>
  </si>
  <si>
    <t>上午</t>
    <phoneticPr fontId="10" type="noConversion"/>
  </si>
  <si>
    <t>自強國中</t>
    <phoneticPr fontId="2" type="noConversion"/>
  </si>
  <si>
    <t>0800-1200</t>
    <phoneticPr fontId="10" type="noConversion"/>
  </si>
  <si>
    <t>6</t>
    <phoneticPr fontId="10" type="noConversion"/>
  </si>
  <si>
    <t>美崙國中</t>
    <phoneticPr fontId="2" type="noConversion"/>
  </si>
  <si>
    <t>0730</t>
    <phoneticPr fontId="10" type="noConversion"/>
  </si>
  <si>
    <t>0800-0930</t>
    <phoneticPr fontId="2" type="noConversion"/>
  </si>
  <si>
    <t>7</t>
    <phoneticPr fontId="10" type="noConversion"/>
  </si>
  <si>
    <t>鑄強國小</t>
    <phoneticPr fontId="10" type="noConversion"/>
  </si>
  <si>
    <t>海星國小</t>
    <phoneticPr fontId="2" type="noConversion"/>
  </si>
  <si>
    <t>鑄強國小</t>
    <phoneticPr fontId="2" type="noConversion"/>
  </si>
  <si>
    <t>10/16</t>
    <phoneticPr fontId="10" type="noConversion"/>
  </si>
  <si>
    <t>中正國小</t>
    <phoneticPr fontId="2" type="noConversion"/>
  </si>
  <si>
    <r>
      <t>忠孝國小</t>
    </r>
    <r>
      <rPr>
        <sz val="9"/>
        <rFont val="Times New Roman"/>
        <family val="1"/>
      </rPr>
      <t xml:space="preserve">
(</t>
    </r>
    <r>
      <rPr>
        <sz val="9"/>
        <rFont val="新細明體"/>
        <family val="1"/>
        <charset val="136"/>
      </rPr>
      <t>僅四年級</t>
    </r>
    <r>
      <rPr>
        <sz val="9"/>
        <rFont val="Times New Roman"/>
        <family val="1"/>
      </rPr>
      <t>)</t>
    </r>
    <phoneticPr fontId="2" type="noConversion"/>
  </si>
  <si>
    <t>0800-0900</t>
    <phoneticPr fontId="10" type="noConversion"/>
  </si>
  <si>
    <t>0900-1200</t>
    <phoneticPr fontId="2" type="noConversion"/>
  </si>
  <si>
    <t>9</t>
    <phoneticPr fontId="10" type="noConversion"/>
  </si>
  <si>
    <t>10/17</t>
    <phoneticPr fontId="10" type="noConversion"/>
  </si>
  <si>
    <t>北昌國小</t>
    <phoneticPr fontId="3" type="noConversion"/>
  </si>
  <si>
    <t>北昌國小</t>
    <phoneticPr fontId="2" type="noConversion"/>
  </si>
  <si>
    <t>明廉國小</t>
    <phoneticPr fontId="2" type="noConversion"/>
  </si>
  <si>
    <t>花崗國中</t>
    <phoneticPr fontId="2" type="noConversion"/>
  </si>
  <si>
    <t>0800-1200</t>
    <phoneticPr fontId="2" type="noConversion"/>
  </si>
  <si>
    <t>華大附小</t>
    <phoneticPr fontId="2" type="noConversion"/>
  </si>
  <si>
    <t>南華國小</t>
    <phoneticPr fontId="2" type="noConversion"/>
  </si>
  <si>
    <t>吉安國中</t>
    <phoneticPr fontId="2" type="noConversion"/>
  </si>
  <si>
    <t>稻香國小</t>
    <phoneticPr fontId="2" type="noConversion"/>
  </si>
  <si>
    <t>10/23</t>
    <phoneticPr fontId="10" type="noConversion"/>
  </si>
  <si>
    <t>宜昌國小</t>
    <phoneticPr fontId="2" type="noConversion"/>
  </si>
  <si>
    <t>水璉國小</t>
    <phoneticPr fontId="2" type="noConversion"/>
  </si>
  <si>
    <t>明義國小</t>
    <phoneticPr fontId="2" type="noConversion"/>
  </si>
  <si>
    <t>16</t>
    <phoneticPr fontId="10" type="noConversion"/>
  </si>
  <si>
    <t>三</t>
    <phoneticPr fontId="2" type="noConversion"/>
  </si>
  <si>
    <t>17</t>
    <phoneticPr fontId="10" type="noConversion"/>
  </si>
  <si>
    <t>嘉里國小</t>
    <phoneticPr fontId="2" type="noConversion"/>
  </si>
  <si>
    <t>景美國小</t>
    <phoneticPr fontId="10" type="noConversion"/>
  </si>
  <si>
    <t>三棧國小</t>
    <phoneticPr fontId="2" type="noConversion"/>
  </si>
  <si>
    <t>0900-1000</t>
    <phoneticPr fontId="2" type="noConversion"/>
  </si>
  <si>
    <t>康樂國小</t>
    <phoneticPr fontId="2" type="noConversion"/>
  </si>
  <si>
    <t>佳民國小</t>
    <phoneticPr fontId="10" type="noConversion"/>
  </si>
  <si>
    <t>北埔國小</t>
    <phoneticPr fontId="2" type="noConversion"/>
  </si>
  <si>
    <t>18</t>
    <phoneticPr fontId="10" type="noConversion"/>
  </si>
  <si>
    <t>秀林國中</t>
    <phoneticPr fontId="10" type="noConversion"/>
  </si>
  <si>
    <t>西寶國小</t>
    <phoneticPr fontId="10" type="noConversion"/>
  </si>
  <si>
    <t>新城國小</t>
    <phoneticPr fontId="10" type="noConversion"/>
  </si>
  <si>
    <t>19</t>
    <phoneticPr fontId="10" type="noConversion"/>
  </si>
  <si>
    <t>平和國中</t>
    <phoneticPr fontId="10" type="noConversion"/>
  </si>
  <si>
    <t>平和國小</t>
    <phoneticPr fontId="2" type="noConversion"/>
  </si>
  <si>
    <t>0720</t>
    <phoneticPr fontId="2" type="noConversion"/>
  </si>
  <si>
    <t>銅蘭國小</t>
    <phoneticPr fontId="2" type="noConversion"/>
  </si>
  <si>
    <t>銅門國小</t>
    <phoneticPr fontId="2" type="noConversion"/>
  </si>
  <si>
    <t>1000-1100</t>
    <phoneticPr fontId="2" type="noConversion"/>
  </si>
  <si>
    <t>平和國中</t>
    <phoneticPr fontId="2" type="noConversion"/>
  </si>
  <si>
    <t>20</t>
    <phoneticPr fontId="10" type="noConversion"/>
  </si>
  <si>
    <t>10/31</t>
    <phoneticPr fontId="10" type="noConversion"/>
  </si>
  <si>
    <t>壽豐國中</t>
    <phoneticPr fontId="2" type="noConversion"/>
  </si>
  <si>
    <t>豐裡國小</t>
    <phoneticPr fontId="10" type="noConversion"/>
  </si>
  <si>
    <t>21</t>
    <phoneticPr fontId="10" type="noConversion"/>
  </si>
  <si>
    <t>0800</t>
    <phoneticPr fontId="2" type="noConversion"/>
  </si>
  <si>
    <t>0930-1100</t>
    <phoneticPr fontId="2" type="noConversion"/>
  </si>
  <si>
    <t>港口國小</t>
    <phoneticPr fontId="2" type="noConversion"/>
  </si>
  <si>
    <t>22</t>
    <phoneticPr fontId="10" type="noConversion"/>
  </si>
  <si>
    <t>鳳林國小</t>
    <phoneticPr fontId="2" type="noConversion"/>
  </si>
  <si>
    <t>鳳仁國小</t>
    <phoneticPr fontId="2" type="noConversion"/>
  </si>
  <si>
    <t>西林國小</t>
    <phoneticPr fontId="2" type="noConversion"/>
  </si>
  <si>
    <t>23</t>
    <phoneticPr fontId="10" type="noConversion"/>
  </si>
  <si>
    <t>宜昌國中</t>
    <phoneticPr fontId="2" type="noConversion"/>
  </si>
  <si>
    <t>24</t>
    <phoneticPr fontId="10" type="noConversion"/>
  </si>
  <si>
    <t>國風國中</t>
    <phoneticPr fontId="3" type="noConversion"/>
  </si>
  <si>
    <t>國風國中</t>
    <phoneticPr fontId="2" type="noConversion"/>
  </si>
  <si>
    <t>25</t>
    <phoneticPr fontId="10" type="noConversion"/>
  </si>
  <si>
    <t xml:space="preserve">中城國小
</t>
    <phoneticPr fontId="10" type="noConversion"/>
  </si>
  <si>
    <t>卓溪國小</t>
    <phoneticPr fontId="2" type="noConversion"/>
  </si>
  <si>
    <t>0700</t>
    <phoneticPr fontId="3" type="noConversion"/>
  </si>
  <si>
    <r>
      <t>小兒科醫師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場、家醫科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場、牙科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場</t>
    </r>
    <r>
      <rPr>
        <sz val="12"/>
        <rFont val="Times New Roman"/>
        <family val="1"/>
      </rPr>
      <t xml:space="preserve">
</t>
    </r>
    <r>
      <rPr>
        <sz val="12"/>
        <rFont val="標楷體"/>
        <family val="4"/>
        <charset val="136"/>
      </rPr>
      <t>內科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場</t>
    </r>
    <phoneticPr fontId="5" type="noConversion"/>
  </si>
  <si>
    <t>4</t>
    <phoneticPr fontId="10" type="noConversion"/>
  </si>
  <si>
    <t>5</t>
    <phoneticPr fontId="10" type="noConversion"/>
  </si>
  <si>
    <t>明恥國小</t>
    <phoneticPr fontId="10" type="noConversion"/>
  </si>
  <si>
    <t>10</t>
    <phoneticPr fontId="10" type="noConversion"/>
  </si>
  <si>
    <t>11</t>
    <phoneticPr fontId="10" type="noConversion"/>
  </si>
  <si>
    <t>12</t>
    <phoneticPr fontId="10" type="noConversion"/>
  </si>
  <si>
    <t>1.明恥國小(復興國小、北濱國小)</t>
    <phoneticPr fontId="10" type="noConversion"/>
  </si>
  <si>
    <t>海星國小步行至鑄強國小</t>
    <phoneticPr fontId="10" type="noConversion"/>
  </si>
  <si>
    <t>1.新城國中(嘉里國小、康樂國小、佳民國小、景美國小、三棧國小)
2.新城國中步行至北埔國小</t>
    <phoneticPr fontId="10" type="noConversion"/>
  </si>
  <si>
    <t>1.秀林國中(崇德國小、和平國小、富世國小)
2.新城國小請走路至秀林國中
3.新城國中(秀林國小)</t>
    <phoneticPr fontId="10" type="noConversion"/>
  </si>
  <si>
    <t>美崙國中</t>
  </si>
  <si>
    <t>0800-0930</t>
    <phoneticPr fontId="2" type="noConversion"/>
  </si>
  <si>
    <t>0930-1200</t>
    <phoneticPr fontId="2" type="noConversion"/>
  </si>
  <si>
    <t>0930-1100</t>
  </si>
  <si>
    <t>卓清國小</t>
    <phoneticPr fontId="2" type="noConversion"/>
  </si>
  <si>
    <t>卓樂國小</t>
    <phoneticPr fontId="2" type="noConversion"/>
  </si>
  <si>
    <t>大禹國小</t>
    <phoneticPr fontId="2" type="noConversion"/>
  </si>
  <si>
    <t>長良國小</t>
    <phoneticPr fontId="2" type="noConversion"/>
  </si>
  <si>
    <t>源城國小</t>
    <phoneticPr fontId="10" type="noConversion"/>
  </si>
  <si>
    <t>中城國小</t>
    <phoneticPr fontId="10" type="noConversion"/>
  </si>
  <si>
    <t>光復國中</t>
    <phoneticPr fontId="2" type="noConversion"/>
  </si>
  <si>
    <t>0630</t>
    <phoneticPr fontId="3" type="noConversion"/>
  </si>
  <si>
    <t>大興國小</t>
    <phoneticPr fontId="2" type="noConversion"/>
  </si>
  <si>
    <t>太巴塱國小</t>
    <phoneticPr fontId="2" type="noConversion"/>
  </si>
  <si>
    <t>長橋國小</t>
    <phoneticPr fontId="2" type="noConversion"/>
  </si>
  <si>
    <t>光復國小</t>
    <phoneticPr fontId="10" type="noConversion"/>
  </si>
  <si>
    <t>西富國小</t>
    <phoneticPr fontId="10" type="noConversion"/>
  </si>
  <si>
    <t>下午</t>
    <phoneticPr fontId="10" type="noConversion"/>
  </si>
  <si>
    <t>1300-1500</t>
    <phoneticPr fontId="10" type="noConversion"/>
  </si>
  <si>
    <t>萬榮國中</t>
    <phoneticPr fontId="2" type="noConversion"/>
  </si>
  <si>
    <t>三</t>
    <phoneticPr fontId="2" type="noConversion"/>
  </si>
  <si>
    <t>上午</t>
    <phoneticPr fontId="2" type="noConversion"/>
  </si>
  <si>
    <t>玉東國中</t>
    <phoneticPr fontId="2" type="noConversion"/>
  </si>
  <si>
    <t>0800-1030</t>
    <phoneticPr fontId="2" type="noConversion"/>
  </si>
  <si>
    <t>三民國小</t>
    <phoneticPr fontId="10" type="noConversion"/>
  </si>
  <si>
    <t>樂合國小</t>
    <phoneticPr fontId="10" type="noConversion"/>
  </si>
  <si>
    <t>太平國小</t>
    <phoneticPr fontId="2" type="noConversion"/>
  </si>
  <si>
    <t>立山國小</t>
    <phoneticPr fontId="2" type="noConversion"/>
  </si>
  <si>
    <t>崙山國小</t>
    <phoneticPr fontId="2" type="noConversion"/>
  </si>
  <si>
    <t>1030-1100</t>
    <phoneticPr fontId="10" type="noConversion"/>
  </si>
  <si>
    <t>玉東國中</t>
    <phoneticPr fontId="3" type="noConversion"/>
  </si>
  <si>
    <t>三民國中</t>
    <phoneticPr fontId="2" type="noConversion"/>
  </si>
  <si>
    <t>玉里國中</t>
    <phoneticPr fontId="2" type="noConversion"/>
  </si>
  <si>
    <t>四</t>
    <phoneticPr fontId="10" type="noConversion"/>
  </si>
  <si>
    <t>上午</t>
    <phoneticPr fontId="3" type="noConversion"/>
  </si>
  <si>
    <t>瑞穗國小</t>
    <phoneticPr fontId="3" type="noConversion"/>
  </si>
  <si>
    <t>瑞美國小</t>
    <phoneticPr fontId="10" type="noConversion"/>
  </si>
  <si>
    <t>0700</t>
    <phoneticPr fontId="3" type="noConversion"/>
  </si>
  <si>
    <t>舞鶴國小</t>
    <phoneticPr fontId="10" type="noConversion"/>
  </si>
  <si>
    <t>下午</t>
    <phoneticPr fontId="10" type="noConversion"/>
  </si>
  <si>
    <t>1300-1500</t>
    <phoneticPr fontId="10" type="noConversion"/>
  </si>
  <si>
    <t>瑞穗國中</t>
    <phoneticPr fontId="2" type="noConversion"/>
  </si>
  <si>
    <t>五</t>
    <phoneticPr fontId="2" type="noConversion"/>
  </si>
  <si>
    <t>上午</t>
    <phoneticPr fontId="2" type="noConversion"/>
  </si>
  <si>
    <t>東竹國小</t>
    <phoneticPr fontId="10" type="noConversion"/>
  </si>
  <si>
    <t>0700</t>
    <phoneticPr fontId="2" type="noConversion"/>
  </si>
  <si>
    <t>0800-1000</t>
    <phoneticPr fontId="2" type="noConversion"/>
  </si>
  <si>
    <t>學田國小</t>
    <phoneticPr fontId="2" type="noConversion"/>
  </si>
  <si>
    <t>卓楓國小</t>
    <phoneticPr fontId="2" type="noConversion"/>
  </si>
  <si>
    <t>1000-1100</t>
    <phoneticPr fontId="2" type="noConversion"/>
  </si>
  <si>
    <t>富里國小</t>
    <phoneticPr fontId="10" type="noConversion"/>
  </si>
  <si>
    <t>支援校車</t>
    <phoneticPr fontId="10" type="noConversion"/>
  </si>
  <si>
    <t>1.玉里國小(中城國小)
2.古風國小(卓清國小)
3.玉里國中(長良國小、大禹國小、源城國小、卓溪國小)
4.太平國小(卓樂國小)</t>
    <phoneticPr fontId="10" type="noConversion"/>
  </si>
  <si>
    <t>1.光復國中(萬榮國中)</t>
    <phoneticPr fontId="2" type="noConversion"/>
  </si>
  <si>
    <t>1.玉東國中(玉東國中、德武國小、高寮國小)
2.樂合國小(樂合國小、觀音國小)
3.春日國小(春日國小、松浦國小)
4.三民國中(三民國小)
5.立山國小(立山國小、崙山國小) 
6.太平國小(太平國小)</t>
    <phoneticPr fontId="2" type="noConversion"/>
  </si>
  <si>
    <t>1.瑞穗國小(瑞美國小、紅葉國小、舞鶴國小、鶴岡國小)
2.富源國中(富源國小、瑞北國小、馬遠國小)
3.瑞穗國中(奇美國小)</t>
    <phoneticPr fontId="10" type="noConversion"/>
  </si>
  <si>
    <t>1.富源國中(富源國中)</t>
    <phoneticPr fontId="10" type="noConversion"/>
  </si>
  <si>
    <t>1.富里國中(富里國小、學田國小、永豐國小、明里國小)
2.東竹國小(東竹國小)
3.古風國小(古風國小、卓楓國小)
4.富北國中(富北國中)
5.吳江國小(吳江國小、萬寧國小)
6.東里國中(東里國中、  東里國小)</t>
    <phoneticPr fontId="10" type="noConversion"/>
  </si>
  <si>
    <t>10/1</t>
    <phoneticPr fontId="10" type="noConversion"/>
  </si>
  <si>
    <t>10/2</t>
    <phoneticPr fontId="10" type="noConversion"/>
  </si>
  <si>
    <t>10/3</t>
    <phoneticPr fontId="10" type="noConversion"/>
  </si>
  <si>
    <t>10/4</t>
    <phoneticPr fontId="10" type="noConversion"/>
  </si>
  <si>
    <t>10/8</t>
    <phoneticPr fontId="10" type="noConversion"/>
  </si>
  <si>
    <t>10/9</t>
    <phoneticPr fontId="10" type="noConversion"/>
  </si>
  <si>
    <t>10/15</t>
    <phoneticPr fontId="10" type="noConversion"/>
  </si>
  <si>
    <t xml:space="preserve">二 </t>
    <phoneticPr fontId="2" type="noConversion"/>
  </si>
  <si>
    <t>13</t>
    <phoneticPr fontId="10" type="noConversion"/>
  </si>
  <si>
    <t>14</t>
    <phoneticPr fontId="10" type="noConversion"/>
  </si>
  <si>
    <t>15</t>
    <phoneticPr fontId="10" type="noConversion"/>
  </si>
  <si>
    <t>10/18</t>
    <phoneticPr fontId="10" type="noConversion"/>
  </si>
  <si>
    <t>10/22</t>
    <phoneticPr fontId="10" type="noConversion"/>
  </si>
  <si>
    <t>10/24</t>
    <phoneticPr fontId="10" type="noConversion"/>
  </si>
  <si>
    <t>10/25</t>
    <phoneticPr fontId="10" type="noConversion"/>
  </si>
  <si>
    <t>8</t>
    <phoneticPr fontId="10" type="noConversion"/>
  </si>
  <si>
    <t>10/29</t>
    <phoneticPr fontId="10" type="noConversion"/>
  </si>
  <si>
    <t>10/30</t>
    <phoneticPr fontId="10" type="noConversion"/>
  </si>
  <si>
    <t>11/8</t>
    <phoneticPr fontId="2" type="noConversion"/>
  </si>
  <si>
    <t>11/13</t>
    <phoneticPr fontId="10" type="noConversion"/>
  </si>
  <si>
    <t>11/14</t>
    <phoneticPr fontId="10" type="noConversion"/>
  </si>
  <si>
    <t>三</t>
    <phoneticPr fontId="10" type="noConversion"/>
  </si>
  <si>
    <t>富里國中</t>
    <phoneticPr fontId="2" type="noConversion"/>
  </si>
  <si>
    <t>東里國中</t>
    <phoneticPr fontId="10" type="noConversion"/>
  </si>
  <si>
    <r>
      <t>25</t>
    </r>
    <r>
      <rPr>
        <sz val="12"/>
        <rFont val="標楷體"/>
        <family val="4"/>
        <charset val="136"/>
      </rPr>
      <t>天</t>
    </r>
    <phoneticPr fontId="10" type="noConversion"/>
  </si>
  <si>
    <r>
      <t>30</t>
    </r>
    <r>
      <rPr>
        <sz val="12"/>
        <rFont val="標楷體"/>
        <family val="4"/>
        <charset val="136"/>
      </rPr>
      <t>天</t>
    </r>
    <phoneticPr fontId="10" type="noConversion"/>
  </si>
  <si>
    <t>0800-0900</t>
  </si>
  <si>
    <t>0900-1000</t>
  </si>
  <si>
    <t>0800-0900</t>
    <phoneticPr fontId="2" type="noConversion"/>
  </si>
  <si>
    <t>0900-1000</t>
    <phoneticPr fontId="10" type="noConversion"/>
  </si>
  <si>
    <t>1000-1100</t>
    <phoneticPr fontId="10" type="noConversion"/>
  </si>
  <si>
    <t>四</t>
    <phoneticPr fontId="2" type="noConversion"/>
  </si>
  <si>
    <t>一</t>
    <phoneticPr fontId="2" type="noConversion"/>
  </si>
  <si>
    <t>11/5</t>
    <phoneticPr fontId="10" type="noConversion"/>
  </si>
  <si>
    <t>一</t>
    <phoneticPr fontId="10" type="noConversion"/>
  </si>
  <si>
    <t>玉里國小</t>
    <phoneticPr fontId="10" type="noConversion"/>
  </si>
  <si>
    <t>1300-1600</t>
    <phoneticPr fontId="10" type="noConversion"/>
  </si>
  <si>
    <t>1.三民國中(三民國中)</t>
    <phoneticPr fontId="2" type="noConversion"/>
  </si>
  <si>
    <t>光華國小</t>
    <phoneticPr fontId="10" type="noConversion"/>
  </si>
  <si>
    <t>1.光復國中  (光復國小、大進國小、大興國小)
2.太巴塑國小（太巴塱國小、西富國小、大富國小）
3.鳳林國中  (長橋國小、明利國小、萬榮國小)</t>
    <phoneticPr fontId="2" type="noConversion"/>
  </si>
  <si>
    <t>吉安國中</t>
    <phoneticPr fontId="10" type="noConversion"/>
  </si>
  <si>
    <t>瑞穗國小</t>
    <phoneticPr fontId="10" type="noConversion"/>
  </si>
  <si>
    <t>9/30</t>
    <phoneticPr fontId="10" type="noConversion"/>
  </si>
  <si>
    <t>10/7</t>
    <phoneticPr fontId="10" type="noConversion"/>
  </si>
  <si>
    <t>10/14</t>
    <phoneticPr fontId="10" type="noConversion"/>
  </si>
  <si>
    <t>10/28</t>
    <phoneticPr fontId="10" type="noConversion"/>
  </si>
  <si>
    <t>11/4</t>
    <phoneticPr fontId="2" type="noConversion"/>
  </si>
  <si>
    <t>11/4</t>
    <phoneticPr fontId="10" type="noConversion"/>
  </si>
  <si>
    <t>11/7</t>
    <phoneticPr fontId="2" type="noConversion"/>
  </si>
  <si>
    <t>11/7</t>
    <phoneticPr fontId="10" type="noConversion"/>
  </si>
  <si>
    <t>11/12</t>
    <phoneticPr fontId="10" type="noConversion"/>
  </si>
  <si>
    <t>0800-0930</t>
    <phoneticPr fontId="10" type="noConversion"/>
  </si>
  <si>
    <t>0930-1200</t>
    <phoneticPr fontId="10" type="noConversion"/>
  </si>
  <si>
    <r>
      <t>11/4(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)-11/8(</t>
    </r>
    <r>
      <rPr>
        <sz val="12"/>
        <rFont val="標楷體"/>
        <family val="4"/>
        <charset val="136"/>
      </rPr>
      <t>五</t>
    </r>
    <r>
      <rPr>
        <sz val="12"/>
        <rFont val="Times New Roman"/>
        <family val="1"/>
      </rPr>
      <t>)</t>
    </r>
    <phoneticPr fontId="10" type="noConversion"/>
  </si>
  <si>
    <r>
      <t xml:space="preserve">預計檢查人數
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參閱</t>
    </r>
    <r>
      <rPr>
        <sz val="12"/>
        <rFont val="Times New Roman"/>
        <family val="1"/>
      </rPr>
      <t>107</t>
    </r>
    <r>
      <rPr>
        <sz val="12"/>
        <rFont val="標楷體"/>
        <family val="4"/>
        <charset val="136"/>
      </rPr>
      <t>年國小檢查人數</t>
    </r>
    <r>
      <rPr>
        <sz val="12"/>
        <rFont val="Times New Roman"/>
        <family val="1"/>
      </rPr>
      <t>)</t>
    </r>
    <phoneticPr fontId="10" type="noConversion"/>
  </si>
  <si>
    <r>
      <t>9/30(</t>
    </r>
    <r>
      <rPr>
        <sz val="12"/>
        <rFont val="標楷體"/>
        <family val="4"/>
        <charset val="136"/>
      </rPr>
      <t>一)-10/31(四)
11/12(二)-11/14(四)</t>
    </r>
    <phoneticPr fontId="10" type="noConversion"/>
  </si>
  <si>
    <t>108年縣小健檢排程_支援人力說明</t>
    <phoneticPr fontId="10" type="noConversion"/>
  </si>
  <si>
    <t>10/21</t>
    <phoneticPr fontId="10" type="noConversion"/>
  </si>
  <si>
    <t>1.新城國中〈明禮國小)
2.化仁國中〈忠孝國小)</t>
    <phoneticPr fontId="10" type="noConversion"/>
  </si>
  <si>
    <t xml:space="preserve">1.中原國小〈南華國小)
2.化仁國中(吉安國小)
</t>
    <phoneticPr fontId="10" type="noConversion"/>
  </si>
  <si>
    <t>1.新城國中(國福國小、水源國小)</t>
    <phoneticPr fontId="2" type="noConversion"/>
  </si>
  <si>
    <t>1.化仁國小走路到化仁國中
2.光華國小  (光華國小)</t>
    <phoneticPr fontId="10" type="noConversion"/>
  </si>
  <si>
    <r>
      <t>1.</t>
    </r>
    <r>
      <rPr>
        <sz val="9"/>
        <rFont val="新細明體"/>
        <family val="1"/>
        <charset val="136"/>
      </rPr>
      <t>豐濱國中〈港口國小、靜浦國小)
2.新社國小〈新社國小〉
3.豐濱國小走路至豐濱國中
4.新社國小〈水璉國小)</t>
    </r>
    <phoneticPr fontId="10" type="noConversion"/>
  </si>
  <si>
    <t>26</t>
    <phoneticPr fontId="10" type="noConversion"/>
  </si>
  <si>
    <t>1.明恥國小(明恥國小)</t>
    <phoneticPr fontId="10" type="noConversion"/>
  </si>
  <si>
    <r>
      <t>26</t>
    </r>
    <r>
      <rPr>
        <sz val="12"/>
        <rFont val="標楷體"/>
        <family val="4"/>
        <charset val="136"/>
      </rPr>
      <t>場</t>
    </r>
    <phoneticPr fontId="10" type="noConversion"/>
  </si>
  <si>
    <r>
      <t>34</t>
    </r>
    <r>
      <rPr>
        <sz val="12"/>
        <rFont val="標楷體"/>
        <family val="4"/>
        <charset val="136"/>
      </rPr>
      <t>場</t>
    </r>
    <phoneticPr fontId="10" type="noConversion"/>
  </si>
  <si>
    <t>29</t>
    <phoneticPr fontId="2" type="noConversion"/>
  </si>
  <si>
    <r>
      <t>小兒科醫師</t>
    </r>
    <r>
      <rPr>
        <sz val="12"/>
        <rFont val="Times New Roman"/>
        <family val="1"/>
      </rPr>
      <t>26</t>
    </r>
    <r>
      <rPr>
        <sz val="12"/>
        <rFont val="標楷體"/>
        <family val="4"/>
        <charset val="136"/>
      </rPr>
      <t>場、家醫科2場、牙科</t>
    </r>
    <r>
      <rPr>
        <sz val="12"/>
        <rFont val="Times New Roman"/>
        <family val="1"/>
      </rPr>
      <t>26</t>
    </r>
    <r>
      <rPr>
        <sz val="12"/>
        <rFont val="標楷體"/>
        <family val="4"/>
        <charset val="136"/>
      </rPr>
      <t>場</t>
    </r>
    <r>
      <rPr>
        <sz val="12"/>
        <rFont val="Times New Roman"/>
        <family val="1"/>
      </rPr>
      <t xml:space="preserve">
</t>
    </r>
    <r>
      <rPr>
        <sz val="12"/>
        <rFont val="標楷體"/>
        <family val="4"/>
        <charset val="136"/>
      </rPr>
      <t>內科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場</t>
    </r>
    <phoneticPr fontId="5" type="noConversion"/>
  </si>
  <si>
    <t>化仁國中(稻香國小)</t>
    <phoneticPr fontId="10" type="noConversion"/>
  </si>
  <si>
    <t>1.忠孝國小步行至中正國小
2.中原國小(信義國小)</t>
    <phoneticPr fontId="10" type="noConversion"/>
  </si>
  <si>
    <t>1.壽豐國中(壽豐國小)
2.平和國小(平和國小、志學國小)
3.月眉國小(月眉國小、銅蘭國小)
4.文蘭國小(文蘭國小、銅門國小)</t>
    <phoneticPr fontId="10" type="noConversion"/>
  </si>
  <si>
    <t>1300</t>
    <phoneticPr fontId="10" type="noConversion"/>
  </si>
  <si>
    <t>1330-1600</t>
    <phoneticPr fontId="10" type="noConversion"/>
  </si>
  <si>
    <t>0800-1000</t>
    <phoneticPr fontId="10" type="noConversion"/>
  </si>
  <si>
    <t>0710</t>
    <phoneticPr fontId="10" type="noConversion"/>
  </si>
  <si>
    <t>0630</t>
    <phoneticPr fontId="10" type="noConversion"/>
  </si>
  <si>
    <r>
      <t>108</t>
    </r>
    <r>
      <rPr>
        <sz val="18"/>
        <rFont val="標楷體"/>
        <family val="4"/>
        <charset val="136"/>
      </rPr>
      <t>學年度縣小健檢排程</t>
    </r>
    <phoneticPr fontId="2" type="noConversion"/>
  </si>
  <si>
    <t>0710</t>
    <phoneticPr fontId="2" type="noConversion"/>
  </si>
  <si>
    <t>壽豐國中(溪口、豐裡、豐裡國小)</t>
    <phoneticPr fontId="10" type="noConversion"/>
  </si>
  <si>
    <r>
      <rPr>
        <sz val="9"/>
        <color rgb="FFFF0000"/>
        <rFont val="新細明體"/>
        <family val="1"/>
        <charset val="136"/>
      </rPr>
      <t>1.鳳林國中〈走路至鳳林國小〉</t>
    </r>
    <r>
      <rPr>
        <sz val="9"/>
        <rFont val="新細明體"/>
        <family val="1"/>
        <charset val="136"/>
      </rPr>
      <t xml:space="preserve">
2.</t>
    </r>
    <r>
      <rPr>
        <sz val="9"/>
        <color rgb="FFFF0000"/>
        <rFont val="新細明體"/>
        <family val="1"/>
        <charset val="136"/>
      </rPr>
      <t>鳳林國中</t>
    </r>
    <r>
      <rPr>
        <sz val="9"/>
        <rFont val="新細明體"/>
        <family val="1"/>
        <charset val="136"/>
      </rPr>
      <t>〈西林國小、鳳仁國小〉
3.北林國小〈北林、</t>
    </r>
    <r>
      <rPr>
        <sz val="9"/>
        <color rgb="FFFF0000"/>
        <rFont val="新細明體"/>
        <family val="1"/>
        <charset val="136"/>
      </rPr>
      <t>林榮國小</t>
    </r>
    <r>
      <rPr>
        <sz val="9"/>
        <rFont val="新細明體"/>
        <family val="1"/>
        <charset val="136"/>
      </rPr>
      <t>〉
4.大榮國小〈大榮國小、見晴國小〉</t>
    </r>
    <phoneticPr fontId="3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</si>
</sst>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_ "/>
    <numFmt numFmtId="177" formatCode="0_ "/>
    <numFmt numFmtId="178" formatCode="0_);[Red]\(0\)"/>
    <numFmt numFmtId="179" formatCode="m/d;@"/>
    <numFmt numFmtId="180" formatCode="0.0_ "/>
    <numFmt numFmtId="181" formatCode="0.0_);[Red]\(0.0\)"/>
  </numFmts>
  <fonts count="19">
    <font>
      <sz val="12"/>
      <name val="標楷體"/>
      <family val="4"/>
      <charset val="136"/>
    </font>
    <font>
      <sz val="12"/>
      <name val="標楷體"/>
      <family val="4"/>
      <charset val="136"/>
    </font>
    <font>
      <sz val="18"/>
      <color indexed="8"/>
      <name val="標楷體"/>
      <family val="4"/>
      <charset val="136"/>
    </font>
    <font>
      <sz val="9"/>
      <name val="標楷體"/>
      <family val="4"/>
      <charset val="136"/>
    </font>
    <font>
      <sz val="12"/>
      <color indexed="8"/>
      <name val="·s²Ó©úÅé"/>
      <family val="2"/>
    </font>
    <font>
      <sz val="9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9"/>
      <color indexed="10"/>
      <name val="新細明體"/>
      <family val="1"/>
      <charset val="136"/>
    </font>
    <font>
      <sz val="9"/>
      <color indexed="8"/>
      <name val="Times New Roman"/>
      <family val="1"/>
    </font>
    <font>
      <sz val="9"/>
      <name val="Times New Roman"/>
      <family val="1"/>
    </font>
    <font>
      <sz val="9"/>
      <name val="細明體"/>
      <family val="3"/>
      <charset val="136"/>
    </font>
    <font>
      <sz val="12"/>
      <color indexed="8"/>
      <name val="新細明體"/>
      <family val="1"/>
      <charset val="136"/>
    </font>
    <font>
      <sz val="12"/>
      <name val="Times New Roman"/>
      <family val="1"/>
    </font>
    <font>
      <sz val="16"/>
      <name val="標楷體"/>
      <family val="4"/>
      <charset val="136"/>
    </font>
    <font>
      <sz val="18"/>
      <name val="Times New Roman"/>
      <family val="1"/>
    </font>
    <font>
      <sz val="18"/>
      <name val="標楷體"/>
      <family val="4"/>
      <charset val="136"/>
    </font>
    <font>
      <sz val="12"/>
      <name val="新細明體"/>
      <family val="1"/>
      <charset val="136"/>
    </font>
    <font>
      <sz val="9"/>
      <color indexed="8"/>
      <name val="新細明體"/>
      <family val="1"/>
      <charset val="136"/>
      <scheme val="major"/>
    </font>
    <font>
      <sz val="9"/>
      <color rgb="FFFF0000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4" fillId="0" borderId="0"/>
    <xf numFmtId="0" fontId="11" fillId="0" borderId="0"/>
    <xf numFmtId="41" fontId="1" fillId="0" borderId="0" applyFont="0" applyFill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7" fontId="6" fillId="0" borderId="0" xfId="0" applyNumberFormat="1" applyFont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49" fontId="6" fillId="3" borderId="1" xfId="3" applyNumberFormat="1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177" fontId="6" fillId="3" borderId="1" xfId="3" applyNumberFormat="1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177" fontId="5" fillId="3" borderId="1" xfId="3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6" fillId="3" borderId="1" xfId="3" applyNumberFormat="1" applyFont="1" applyFill="1" applyBorder="1" applyAlignment="1">
      <alignment horizontal="center" vertical="center" wrapText="1"/>
    </xf>
    <xf numFmtId="176" fontId="6" fillId="3" borderId="1" xfId="3" applyNumberFormat="1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49" fontId="10" fillId="3" borderId="1" xfId="3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5" fillId="3" borderId="1" xfId="3" applyNumberFormat="1" applyFont="1" applyFill="1" applyBorder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center" wrapText="1"/>
    </xf>
    <xf numFmtId="177" fontId="6" fillId="4" borderId="1" xfId="3" applyNumberFormat="1" applyFont="1" applyFill="1" applyBorder="1" applyAlignment="1">
      <alignment horizontal="center" vertical="center" wrapText="1"/>
    </xf>
    <xf numFmtId="178" fontId="6" fillId="4" borderId="1" xfId="3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5" fillId="4" borderId="1" xfId="4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49" fontId="9" fillId="3" borderId="1" xfId="3" applyNumberFormat="1" applyFont="1" applyFill="1" applyBorder="1" applyAlignment="1">
      <alignment horizontal="center" vertical="center" wrapText="1"/>
    </xf>
    <xf numFmtId="181" fontId="5" fillId="3" borderId="1" xfId="3" applyNumberFormat="1" applyFont="1" applyFill="1" applyBorder="1" applyAlignment="1">
      <alignment horizontal="center" vertical="center" wrapText="1"/>
    </xf>
    <xf numFmtId="181" fontId="6" fillId="3" borderId="1" xfId="3" applyNumberFormat="1" applyFont="1" applyFill="1" applyBorder="1" applyAlignment="1">
      <alignment horizontal="center" vertical="center" wrapText="1"/>
    </xf>
    <xf numFmtId="181" fontId="6" fillId="0" borderId="0" xfId="0" applyNumberFormat="1" applyFont="1" applyAlignment="1">
      <alignment horizontal="left" vertical="center"/>
    </xf>
    <xf numFmtId="0" fontId="9" fillId="3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5" fillId="6" borderId="1" xfId="4" applyFont="1" applyFill="1" applyBorder="1" applyAlignment="1">
      <alignment horizontal="center" vertical="center" wrapText="1"/>
    </xf>
    <xf numFmtId="0" fontId="6" fillId="6" borderId="1" xfId="3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49" fontId="6" fillId="6" borderId="1" xfId="3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/>
    </xf>
    <xf numFmtId="0" fontId="6" fillId="2" borderId="1" xfId="3" applyFont="1" applyFill="1" applyBorder="1" applyAlignment="1">
      <alignment horizontal="left" vertical="center" wrapText="1"/>
    </xf>
    <xf numFmtId="0" fontId="17" fillId="3" borderId="1" xfId="3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4" borderId="1" xfId="3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 wrapText="1"/>
    </xf>
    <xf numFmtId="49" fontId="9" fillId="3" borderId="7" xfId="3" applyNumberFormat="1" applyFont="1" applyFill="1" applyBorder="1" applyAlignment="1">
      <alignment horizontal="center" vertical="center" wrapText="1"/>
    </xf>
    <xf numFmtId="49" fontId="6" fillId="3" borderId="7" xfId="3" applyNumberFormat="1" applyFont="1" applyFill="1" applyBorder="1" applyAlignment="1">
      <alignment horizontal="center" vertical="center" wrapText="1"/>
    </xf>
    <xf numFmtId="176" fontId="6" fillId="3" borderId="7" xfId="3" applyNumberFormat="1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0" fontId="6" fillId="3" borderId="7" xfId="3" applyNumberFormat="1" applyFont="1" applyFill="1" applyBorder="1" applyAlignment="1">
      <alignment horizontal="center" vertical="center" wrapText="1"/>
    </xf>
    <xf numFmtId="177" fontId="5" fillId="3" borderId="7" xfId="3" applyNumberFormat="1" applyFont="1" applyFill="1" applyBorder="1" applyAlignment="1">
      <alignment horizontal="center" vertical="center" wrapText="1"/>
    </xf>
    <xf numFmtId="181" fontId="6" fillId="3" borderId="7" xfId="3" applyNumberFormat="1" applyFont="1" applyFill="1" applyBorder="1" applyAlignment="1">
      <alignment horizontal="center" vertical="center" wrapText="1"/>
    </xf>
    <xf numFmtId="0" fontId="5" fillId="6" borderId="7" xfId="4" applyFont="1" applyFill="1" applyBorder="1" applyAlignment="1">
      <alignment horizontal="center" vertical="center" wrapText="1"/>
    </xf>
    <xf numFmtId="0" fontId="6" fillId="6" borderId="7" xfId="3" applyFont="1" applyFill="1" applyBorder="1" applyAlignment="1">
      <alignment horizontal="center" vertical="center" wrapText="1"/>
    </xf>
    <xf numFmtId="0" fontId="9" fillId="3" borderId="7" xfId="3" applyFont="1" applyFill="1" applyBorder="1" applyAlignment="1">
      <alignment horizontal="center" vertical="center" wrapText="1"/>
    </xf>
    <xf numFmtId="0" fontId="5" fillId="6" borderId="8" xfId="4" applyFont="1" applyFill="1" applyBorder="1" applyAlignment="1">
      <alignment horizontal="center" vertical="center" wrapText="1"/>
    </xf>
    <xf numFmtId="0" fontId="6" fillId="6" borderId="8" xfId="3" applyFont="1" applyFill="1" applyBorder="1" applyAlignment="1">
      <alignment horizontal="center" vertical="center" wrapText="1"/>
    </xf>
    <xf numFmtId="0" fontId="9" fillId="3" borderId="8" xfId="3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 wrapText="1"/>
    </xf>
    <xf numFmtId="0" fontId="6" fillId="8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4" borderId="1" xfId="3" applyNumberFormat="1" applyFont="1" applyFill="1" applyBorder="1" applyAlignment="1">
      <alignment horizontal="center" vertical="center" wrapText="1"/>
    </xf>
    <xf numFmtId="49" fontId="6" fillId="4" borderId="1" xfId="3" applyNumberFormat="1" applyFont="1" applyFill="1" applyBorder="1" applyAlignment="1">
      <alignment horizontal="center" vertical="center" wrapText="1"/>
    </xf>
    <xf numFmtId="49" fontId="5" fillId="3" borderId="7" xfId="3" applyNumberFormat="1" applyFont="1" applyFill="1" applyBorder="1" applyAlignment="1">
      <alignment horizontal="center" vertical="center" wrapText="1"/>
    </xf>
    <xf numFmtId="49" fontId="5" fillId="3" borderId="9" xfId="3" applyNumberFormat="1" applyFont="1" applyFill="1" applyBorder="1" applyAlignment="1">
      <alignment horizontal="center" vertical="center" wrapText="1"/>
    </xf>
    <xf numFmtId="49" fontId="5" fillId="3" borderId="8" xfId="3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49" fontId="9" fillId="3" borderId="7" xfId="3" applyNumberFormat="1" applyFont="1" applyFill="1" applyBorder="1" applyAlignment="1">
      <alignment horizontal="center" vertical="center" wrapText="1"/>
    </xf>
    <xf numFmtId="49" fontId="9" fillId="3" borderId="9" xfId="3" applyNumberFormat="1" applyFont="1" applyFill="1" applyBorder="1" applyAlignment="1">
      <alignment horizontal="center" vertical="center" wrapText="1"/>
    </xf>
    <xf numFmtId="49" fontId="9" fillId="3" borderId="8" xfId="3" applyNumberFormat="1" applyFont="1" applyFill="1" applyBorder="1" applyAlignment="1">
      <alignment horizontal="center" vertical="center" wrapText="1"/>
    </xf>
    <xf numFmtId="49" fontId="6" fillId="3" borderId="7" xfId="3" applyNumberFormat="1" applyFont="1" applyFill="1" applyBorder="1" applyAlignment="1">
      <alignment horizontal="center" vertical="center" wrapText="1"/>
    </xf>
    <xf numFmtId="49" fontId="6" fillId="3" borderId="9" xfId="3" applyNumberFormat="1" applyFont="1" applyFill="1" applyBorder="1" applyAlignment="1">
      <alignment horizontal="center" vertical="center" wrapText="1"/>
    </xf>
    <xf numFmtId="49" fontId="6" fillId="3" borderId="8" xfId="3" applyNumberFormat="1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6" fillId="3" borderId="9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0" fontId="6" fillId="3" borderId="7" xfId="3" applyNumberFormat="1" applyFont="1" applyFill="1" applyBorder="1" applyAlignment="1">
      <alignment horizontal="center" vertical="center" wrapText="1"/>
    </xf>
    <xf numFmtId="0" fontId="6" fillId="3" borderId="9" xfId="3" applyNumberFormat="1" applyFont="1" applyFill="1" applyBorder="1" applyAlignment="1">
      <alignment horizontal="center" vertical="center" wrapText="1"/>
    </xf>
    <xf numFmtId="0" fontId="6" fillId="3" borderId="8" xfId="3" applyNumberFormat="1" applyFont="1" applyFill="1" applyBorder="1" applyAlignment="1">
      <alignment horizontal="center" vertical="center" wrapText="1"/>
    </xf>
    <xf numFmtId="176" fontId="6" fillId="3" borderId="7" xfId="3" applyNumberFormat="1" applyFont="1" applyFill="1" applyBorder="1" applyAlignment="1">
      <alignment horizontal="center" vertical="center" wrapText="1"/>
    </xf>
    <xf numFmtId="176" fontId="6" fillId="3" borderId="9" xfId="3" applyNumberFormat="1" applyFont="1" applyFill="1" applyBorder="1" applyAlignment="1">
      <alignment horizontal="center" vertical="center" wrapText="1"/>
    </xf>
    <xf numFmtId="176" fontId="6" fillId="3" borderId="8" xfId="3" applyNumberFormat="1" applyFont="1" applyFill="1" applyBorder="1" applyAlignment="1">
      <alignment horizontal="center" vertical="center" wrapText="1"/>
    </xf>
    <xf numFmtId="177" fontId="6" fillId="3" borderId="7" xfId="3" applyNumberFormat="1" applyFont="1" applyFill="1" applyBorder="1" applyAlignment="1">
      <alignment horizontal="center" vertical="center" wrapText="1"/>
    </xf>
    <xf numFmtId="177" fontId="6" fillId="3" borderId="9" xfId="3" applyNumberFormat="1" applyFont="1" applyFill="1" applyBorder="1" applyAlignment="1">
      <alignment horizontal="center" vertical="center" wrapText="1"/>
    </xf>
    <xf numFmtId="177" fontId="6" fillId="3" borderId="8" xfId="3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49" fontId="9" fillId="3" borderId="1" xfId="3" applyNumberFormat="1" applyFont="1" applyFill="1" applyBorder="1" applyAlignment="1">
      <alignment horizontal="center" vertical="center" wrapText="1"/>
    </xf>
    <xf numFmtId="49" fontId="6" fillId="3" borderId="1" xfId="3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177" fontId="6" fillId="2" borderId="18" xfId="3" applyNumberFormat="1" applyFont="1" applyFill="1" applyBorder="1" applyAlignment="1">
      <alignment horizontal="left" vertical="center" wrapText="1"/>
    </xf>
    <xf numFmtId="177" fontId="6" fillId="2" borderId="19" xfId="3" applyNumberFormat="1" applyFont="1" applyFill="1" applyBorder="1" applyAlignment="1">
      <alignment horizontal="left" vertical="center" wrapText="1"/>
    </xf>
    <xf numFmtId="177" fontId="6" fillId="2" borderId="20" xfId="3" applyNumberFormat="1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center" vertical="center" wrapText="1"/>
    </xf>
    <xf numFmtId="177" fontId="5" fillId="3" borderId="7" xfId="3" applyNumberFormat="1" applyFont="1" applyFill="1" applyBorder="1" applyAlignment="1">
      <alignment horizontal="center" vertical="center" wrapText="1"/>
    </xf>
    <xf numFmtId="177" fontId="5" fillId="3" borderId="9" xfId="3" applyNumberFormat="1" applyFont="1" applyFill="1" applyBorder="1" applyAlignment="1">
      <alignment horizontal="center" vertical="center" wrapText="1"/>
    </xf>
    <xf numFmtId="177" fontId="5" fillId="3" borderId="8" xfId="3" applyNumberFormat="1" applyFont="1" applyFill="1" applyBorder="1" applyAlignment="1">
      <alignment horizontal="center" vertical="center" wrapText="1"/>
    </xf>
    <xf numFmtId="176" fontId="6" fillId="4" borderId="1" xfId="3" applyNumberFormat="1" applyFont="1" applyFill="1" applyBorder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center" wrapText="1"/>
    </xf>
    <xf numFmtId="0" fontId="9" fillId="4" borderId="1" xfId="3" applyFont="1" applyFill="1" applyBorder="1" applyAlignment="1">
      <alignment horizontal="center" vertical="center" wrapText="1"/>
    </xf>
    <xf numFmtId="181" fontId="6" fillId="4" borderId="1" xfId="3" applyNumberFormat="1" applyFont="1" applyFill="1" applyBorder="1" applyAlignment="1">
      <alignment horizontal="center" vertical="center" wrapText="1"/>
    </xf>
    <xf numFmtId="1" fontId="6" fillId="4" borderId="1" xfId="3" applyNumberFormat="1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left" vertical="center" wrapText="1"/>
    </xf>
    <xf numFmtId="0" fontId="6" fillId="2" borderId="11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left" vertical="center" wrapText="1"/>
    </xf>
    <xf numFmtId="0" fontId="6" fillId="2" borderId="5" xfId="3" applyFont="1" applyFill="1" applyBorder="1" applyAlignment="1">
      <alignment horizontal="left" vertical="center" wrapText="1"/>
    </xf>
    <xf numFmtId="0" fontId="6" fillId="2" borderId="10" xfId="3" applyFont="1" applyFill="1" applyBorder="1" applyAlignment="1">
      <alignment horizontal="left" vertical="center" wrapText="1"/>
    </xf>
    <xf numFmtId="49" fontId="9" fillId="4" borderId="7" xfId="3" applyNumberFormat="1" applyFont="1" applyFill="1" applyBorder="1" applyAlignment="1">
      <alignment horizontal="center" vertical="center" wrapText="1"/>
    </xf>
    <xf numFmtId="49" fontId="9" fillId="4" borderId="8" xfId="3" applyNumberFormat="1" applyFont="1" applyFill="1" applyBorder="1" applyAlignment="1">
      <alignment horizontal="center" vertical="center" wrapText="1"/>
    </xf>
    <xf numFmtId="49" fontId="9" fillId="4" borderId="1" xfId="3" applyNumberFormat="1" applyFont="1" applyFill="1" applyBorder="1" applyAlignment="1">
      <alignment horizontal="center" vertical="center" wrapText="1"/>
    </xf>
    <xf numFmtId="177" fontId="6" fillId="4" borderId="1" xfId="3" applyNumberFormat="1" applyFont="1" applyFill="1" applyBorder="1" applyAlignment="1">
      <alignment horizontal="center" vertical="center" wrapText="1"/>
    </xf>
    <xf numFmtId="1" fontId="6" fillId="4" borderId="1" xfId="3" applyNumberFormat="1" applyFont="1" applyFill="1" applyBorder="1" applyAlignment="1">
      <alignment horizontal="left" vertical="center" wrapText="1"/>
    </xf>
    <xf numFmtId="178" fontId="6" fillId="4" borderId="1" xfId="3" applyNumberFormat="1" applyFont="1" applyFill="1" applyBorder="1" applyAlignment="1">
      <alignment horizontal="center" vertical="center" wrapText="1"/>
    </xf>
    <xf numFmtId="0" fontId="6" fillId="3" borderId="1" xfId="3" applyNumberFormat="1" applyFont="1" applyFill="1" applyBorder="1" applyAlignment="1">
      <alignment horizontal="center" vertical="center" wrapText="1"/>
    </xf>
    <xf numFmtId="176" fontId="6" fillId="3" borderId="1" xfId="3" applyNumberFormat="1" applyFont="1" applyFill="1" applyBorder="1" applyAlignment="1">
      <alignment horizontal="center" vertical="center" wrapText="1"/>
    </xf>
    <xf numFmtId="49" fontId="5" fillId="3" borderId="1" xfId="3" applyNumberFormat="1" applyFont="1" applyFill="1" applyBorder="1" applyAlignment="1">
      <alignment horizontal="center" vertical="center" wrapText="1"/>
    </xf>
    <xf numFmtId="177" fontId="5" fillId="3" borderId="1" xfId="3" applyNumberFormat="1" applyFont="1" applyFill="1" applyBorder="1" applyAlignment="1">
      <alignment horizontal="center" vertical="center" wrapText="1"/>
    </xf>
    <xf numFmtId="178" fontId="6" fillId="3" borderId="1" xfId="3" applyNumberFormat="1" applyFont="1" applyFill="1" applyBorder="1" applyAlignment="1">
      <alignment horizontal="center" vertical="center" wrapText="1"/>
    </xf>
    <xf numFmtId="49" fontId="5" fillId="7" borderId="1" xfId="3" applyNumberFormat="1" applyFont="1" applyFill="1" applyBorder="1" applyAlignment="1">
      <alignment horizontal="center" vertical="center" wrapText="1"/>
    </xf>
    <xf numFmtId="49" fontId="10" fillId="3" borderId="7" xfId="3" applyNumberFormat="1" applyFont="1" applyFill="1" applyBorder="1" applyAlignment="1">
      <alignment horizontal="center" vertical="center" wrapText="1"/>
    </xf>
    <xf numFmtId="49" fontId="10" fillId="3" borderId="9" xfId="3" applyNumberFormat="1" applyFont="1" applyFill="1" applyBorder="1" applyAlignment="1">
      <alignment horizontal="center" vertical="center" wrapText="1"/>
    </xf>
    <xf numFmtId="49" fontId="10" fillId="3" borderId="8" xfId="3" applyNumberFormat="1" applyFont="1" applyFill="1" applyBorder="1" applyAlignment="1">
      <alignment horizontal="center" vertical="center" wrapText="1"/>
    </xf>
    <xf numFmtId="49" fontId="8" fillId="7" borderId="1" xfId="3" applyNumberFormat="1" applyFont="1" applyFill="1" applyBorder="1" applyAlignment="1">
      <alignment horizontal="center" vertical="center" wrapText="1"/>
    </xf>
    <xf numFmtId="180" fontId="5" fillId="3" borderId="7" xfId="3" applyNumberFormat="1" applyFont="1" applyFill="1" applyBorder="1" applyAlignment="1">
      <alignment horizontal="center" vertical="center" wrapText="1"/>
    </xf>
    <xf numFmtId="180" fontId="5" fillId="3" borderId="9" xfId="3" applyNumberFormat="1" applyFont="1" applyFill="1" applyBorder="1" applyAlignment="1">
      <alignment horizontal="center" vertical="center" wrapText="1"/>
    </xf>
    <xf numFmtId="180" fontId="5" fillId="3" borderId="8" xfId="3" applyNumberFormat="1" applyFont="1" applyFill="1" applyBorder="1" applyAlignment="1">
      <alignment horizontal="center" vertical="center" wrapText="1"/>
    </xf>
    <xf numFmtId="181" fontId="5" fillId="3" borderId="7" xfId="3" applyNumberFormat="1" applyFont="1" applyFill="1" applyBorder="1" applyAlignment="1">
      <alignment horizontal="center" vertical="center" wrapText="1"/>
    </xf>
    <xf numFmtId="181" fontId="5" fillId="3" borderId="9" xfId="3" applyNumberFormat="1" applyFont="1" applyFill="1" applyBorder="1" applyAlignment="1">
      <alignment horizontal="center" vertical="center" wrapText="1"/>
    </xf>
    <xf numFmtId="181" fontId="5" fillId="3" borderId="8" xfId="3" applyNumberFormat="1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181" fontId="5" fillId="3" borderId="1" xfId="3" applyNumberFormat="1" applyFont="1" applyFill="1" applyBorder="1" applyAlignment="1">
      <alignment horizontal="center" vertical="center" wrapText="1"/>
    </xf>
    <xf numFmtId="49" fontId="8" fillId="3" borderId="1" xfId="3" applyNumberFormat="1" applyFont="1" applyFill="1" applyBorder="1" applyAlignment="1">
      <alignment horizontal="center" vertical="center" wrapText="1"/>
    </xf>
    <xf numFmtId="177" fontId="6" fillId="0" borderId="6" xfId="3" applyNumberFormat="1" applyFont="1" applyFill="1" applyBorder="1" applyAlignment="1">
      <alignment horizontal="left" vertical="center" wrapText="1"/>
    </xf>
    <xf numFmtId="177" fontId="6" fillId="0" borderId="11" xfId="3" applyNumberFormat="1" applyFont="1" applyFill="1" applyBorder="1" applyAlignment="1">
      <alignment horizontal="left" vertical="center" wrapText="1"/>
    </xf>
    <xf numFmtId="177" fontId="6" fillId="0" borderId="4" xfId="3" applyNumberFormat="1" applyFont="1" applyFill="1" applyBorder="1" applyAlignment="1">
      <alignment horizontal="left" vertical="center" wrapText="1"/>
    </xf>
    <xf numFmtId="181" fontId="6" fillId="3" borderId="7" xfId="3" applyNumberFormat="1" applyFont="1" applyFill="1" applyBorder="1" applyAlignment="1">
      <alignment horizontal="center" vertical="center" wrapText="1"/>
    </xf>
    <xf numFmtId="181" fontId="6" fillId="3" borderId="9" xfId="3" applyNumberFormat="1" applyFont="1" applyFill="1" applyBorder="1" applyAlignment="1">
      <alignment horizontal="center" vertical="center" wrapText="1"/>
    </xf>
    <xf numFmtId="181" fontId="6" fillId="3" borderId="8" xfId="3" applyNumberFormat="1" applyFont="1" applyFill="1" applyBorder="1" applyAlignment="1">
      <alignment horizontal="center" vertical="center" wrapText="1"/>
    </xf>
    <xf numFmtId="177" fontId="6" fillId="0" borderId="15" xfId="3" applyNumberFormat="1" applyFont="1" applyFill="1" applyBorder="1" applyAlignment="1">
      <alignment horizontal="left" vertical="center" wrapText="1"/>
    </xf>
    <xf numFmtId="177" fontId="6" fillId="0" borderId="16" xfId="3" applyNumberFormat="1" applyFont="1" applyFill="1" applyBorder="1" applyAlignment="1">
      <alignment horizontal="left" vertical="center" wrapText="1"/>
    </xf>
    <xf numFmtId="177" fontId="6" fillId="0" borderId="17" xfId="3" applyNumberFormat="1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2" borderId="12" xfId="3" applyNumberFormat="1" applyFont="1" applyFill="1" applyBorder="1" applyAlignment="1">
      <alignment horizontal="left" vertical="center" wrapText="1"/>
    </xf>
    <xf numFmtId="0" fontId="6" fillId="2" borderId="13" xfId="3" applyNumberFormat="1" applyFont="1" applyFill="1" applyBorder="1" applyAlignment="1">
      <alignment horizontal="left" vertical="center" wrapText="1"/>
    </xf>
    <xf numFmtId="0" fontId="6" fillId="2" borderId="14" xfId="3" applyNumberFormat="1" applyFont="1" applyFill="1" applyBorder="1" applyAlignment="1">
      <alignment horizontal="left" vertical="center" wrapText="1"/>
    </xf>
    <xf numFmtId="177" fontId="6" fillId="2" borderId="12" xfId="3" applyNumberFormat="1" applyFont="1" applyFill="1" applyBorder="1" applyAlignment="1">
      <alignment horizontal="left" vertical="center" wrapText="1"/>
    </xf>
    <xf numFmtId="177" fontId="6" fillId="2" borderId="13" xfId="3" applyNumberFormat="1" applyFont="1" applyFill="1" applyBorder="1" applyAlignment="1">
      <alignment horizontal="left" vertical="center" wrapText="1"/>
    </xf>
    <xf numFmtId="177" fontId="6" fillId="2" borderId="14" xfId="3" applyNumberFormat="1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177" fontId="6" fillId="0" borderId="7" xfId="3" applyNumberFormat="1" applyFont="1" applyFill="1" applyBorder="1" applyAlignment="1">
      <alignment horizontal="left" vertical="center" wrapText="1"/>
    </xf>
    <xf numFmtId="177" fontId="6" fillId="0" borderId="9" xfId="3" applyNumberFormat="1" applyFont="1" applyFill="1" applyBorder="1" applyAlignment="1">
      <alignment horizontal="left" vertical="center" wrapText="1"/>
    </xf>
    <xf numFmtId="177" fontId="6" fillId="0" borderId="8" xfId="3" applyNumberFormat="1" applyFont="1" applyFill="1" applyBorder="1" applyAlignment="1">
      <alignment horizontal="left" vertical="center" wrapText="1"/>
    </xf>
    <xf numFmtId="178" fontId="6" fillId="0" borderId="7" xfId="3" applyNumberFormat="1" applyFont="1" applyFill="1" applyBorder="1" applyAlignment="1">
      <alignment horizontal="left" vertical="center" wrapText="1"/>
    </xf>
    <xf numFmtId="178" fontId="6" fillId="0" borderId="9" xfId="3" applyNumberFormat="1" applyFont="1" applyFill="1" applyBorder="1" applyAlignment="1">
      <alignment horizontal="left" vertical="center" wrapText="1"/>
    </xf>
    <xf numFmtId="178" fontId="6" fillId="0" borderId="8" xfId="3" applyNumberFormat="1" applyFont="1" applyFill="1" applyBorder="1" applyAlignment="1">
      <alignment horizontal="left" vertical="center" wrapText="1"/>
    </xf>
    <xf numFmtId="177" fontId="6" fillId="2" borderId="10" xfId="3" applyNumberFormat="1" applyFont="1" applyFill="1" applyBorder="1" applyAlignment="1">
      <alignment horizontal="left" vertical="center" wrapText="1"/>
    </xf>
    <xf numFmtId="177" fontId="9" fillId="0" borderId="6" xfId="3" applyNumberFormat="1" applyFont="1" applyFill="1" applyBorder="1" applyAlignment="1">
      <alignment horizontal="left" vertical="center" wrapText="1"/>
    </xf>
    <xf numFmtId="177" fontId="9" fillId="0" borderId="11" xfId="3" applyNumberFormat="1" applyFont="1" applyFill="1" applyBorder="1" applyAlignment="1">
      <alignment horizontal="left" vertical="center" wrapText="1"/>
    </xf>
    <xf numFmtId="177" fontId="9" fillId="0" borderId="4" xfId="3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179" fontId="6" fillId="4" borderId="1" xfId="3" applyNumberFormat="1" applyFont="1" applyFill="1" applyBorder="1" applyAlignment="1">
      <alignment horizontal="center" vertical="center" wrapText="1"/>
    </xf>
    <xf numFmtId="178" fontId="6" fillId="3" borderId="7" xfId="3" applyNumberFormat="1" applyFont="1" applyFill="1" applyBorder="1" applyAlignment="1">
      <alignment horizontal="center" vertical="center" wrapText="1"/>
    </xf>
    <xf numFmtId="178" fontId="6" fillId="3" borderId="9" xfId="3" applyNumberFormat="1" applyFont="1" applyFill="1" applyBorder="1" applyAlignment="1">
      <alignment horizontal="center" vertical="center" wrapText="1"/>
    </xf>
    <xf numFmtId="178" fontId="6" fillId="3" borderId="8" xfId="3" applyNumberFormat="1" applyFont="1" applyFill="1" applyBorder="1" applyAlignment="1">
      <alignment horizontal="center" vertical="center" wrapText="1"/>
    </xf>
    <xf numFmtId="181" fontId="6" fillId="3" borderId="1" xfId="3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</cellXfs>
  <cellStyles count="6">
    <cellStyle name="一般" xfId="0" builtinId="0"/>
    <cellStyle name="一般 2" xfId="1"/>
    <cellStyle name="一般 3" xfId="2"/>
    <cellStyle name="一般_Sheet1" xfId="3"/>
    <cellStyle name="一般_國中" xfId="4"/>
    <cellStyle name="千分位[0]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96"/>
  <sheetViews>
    <sheetView tabSelected="1" zoomScale="90" zoomScaleNormal="90" workbookViewId="0">
      <pane ySplit="4" topLeftCell="A55" activePane="bottomLeft" state="frozen"/>
      <selection pane="bottomLeft" activeCell="Q71" sqref="Q71:Q76"/>
    </sheetView>
  </sheetViews>
  <sheetFormatPr defaultRowHeight="26.25" customHeight="1"/>
  <cols>
    <col min="1" max="1" width="4.25" style="4" customWidth="1"/>
    <col min="2" max="2" width="5" style="4" bestFit="1" customWidth="1"/>
    <col min="3" max="3" width="4.25" style="4" customWidth="1"/>
    <col min="4" max="4" width="4.25" style="5" bestFit="1" customWidth="1"/>
    <col min="5" max="5" width="7.375" style="5" bestFit="1" customWidth="1"/>
    <col min="6" max="6" width="8.875" style="5" bestFit="1" customWidth="1"/>
    <col min="7" max="9" width="5.875" style="20" bestFit="1" customWidth="1"/>
    <col min="10" max="10" width="5.875" style="21" bestFit="1" customWidth="1"/>
    <col min="11" max="11" width="5" style="5" customWidth="1"/>
    <col min="12" max="12" width="5.875" style="8" bestFit="1" customWidth="1"/>
    <col min="13" max="13" width="10.375" style="2" bestFit="1" customWidth="1"/>
    <col min="14" max="14" width="4.625" style="8" bestFit="1" customWidth="1"/>
    <col min="15" max="15" width="8.5" style="30" bestFit="1" customWidth="1"/>
    <col min="16" max="16" width="5.875" style="6" bestFit="1" customWidth="1"/>
    <col min="17" max="17" width="8.875" style="6" bestFit="1" customWidth="1"/>
    <col min="18" max="18" width="53.625" style="1" customWidth="1"/>
    <col min="19" max="16384" width="9" style="1"/>
  </cols>
  <sheetData>
    <row r="1" spans="1:18" ht="26.25" hidden="1" customHeight="1">
      <c r="A1" s="56" t="s">
        <v>340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s="12" customFormat="1" ht="26.25" customHeight="1">
      <c r="A2" s="145" t="s">
        <v>76</v>
      </c>
      <c r="B2" s="145" t="s">
        <v>43</v>
      </c>
      <c r="C2" s="145" t="s">
        <v>77</v>
      </c>
      <c r="D2" s="145" t="s">
        <v>44</v>
      </c>
      <c r="E2" s="145" t="s">
        <v>78</v>
      </c>
      <c r="F2" s="145" t="s">
        <v>79</v>
      </c>
      <c r="G2" s="145" t="s">
        <v>80</v>
      </c>
      <c r="H2" s="145" t="s">
        <v>81</v>
      </c>
      <c r="I2" s="145" t="s">
        <v>82</v>
      </c>
      <c r="J2" s="145" t="s">
        <v>83</v>
      </c>
      <c r="K2" s="145" t="s">
        <v>84</v>
      </c>
      <c r="L2" s="145" t="s">
        <v>85</v>
      </c>
      <c r="M2" s="145" t="s">
        <v>86</v>
      </c>
      <c r="N2" s="145" t="s">
        <v>87</v>
      </c>
      <c r="O2" s="145" t="s">
        <v>88</v>
      </c>
      <c r="P2" s="145" t="s">
        <v>89</v>
      </c>
      <c r="Q2" s="145" t="s">
        <v>90</v>
      </c>
      <c r="R2" s="156" t="s">
        <v>256</v>
      </c>
    </row>
    <row r="3" spans="1:18" s="12" customFormat="1" ht="26.25" customHeight="1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9"/>
      <c r="P3" s="145"/>
      <c r="Q3" s="145"/>
      <c r="R3" s="157"/>
    </row>
    <row r="4" spans="1:18" s="12" customFormat="1" ht="26.25" customHeight="1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9"/>
      <c r="P4" s="145"/>
      <c r="Q4" s="145"/>
      <c r="R4" s="158"/>
    </row>
    <row r="5" spans="1:18" s="13" customFormat="1" ht="26.25" customHeight="1">
      <c r="A5" s="95" t="s">
        <v>91</v>
      </c>
      <c r="B5" s="95" t="s">
        <v>305</v>
      </c>
      <c r="C5" s="146" t="s">
        <v>92</v>
      </c>
      <c r="D5" s="98" t="s">
        <v>93</v>
      </c>
      <c r="E5" s="98" t="s">
        <v>68</v>
      </c>
      <c r="F5" s="19" t="s">
        <v>96</v>
      </c>
      <c r="G5" s="51">
        <v>1</v>
      </c>
      <c r="H5" s="51">
        <v>7</v>
      </c>
      <c r="I5" s="52">
        <v>0</v>
      </c>
      <c r="J5" s="104">
        <f>SUM(G5:G7)</f>
        <v>76</v>
      </c>
      <c r="K5" s="15">
        <f t="shared" ref="K5:K19" si="0">SUM(G5:I5)</f>
        <v>8</v>
      </c>
      <c r="L5" s="107">
        <f>SUM(K5:K7)</f>
        <v>155</v>
      </c>
      <c r="M5" s="15"/>
      <c r="N5" s="90" t="s">
        <v>125</v>
      </c>
      <c r="O5" s="44" t="s">
        <v>134</v>
      </c>
      <c r="P5" s="150">
        <v>3</v>
      </c>
      <c r="Q5" s="121">
        <f>L5/P5/2</f>
        <v>25.833333333333332</v>
      </c>
      <c r="R5" s="117" t="s">
        <v>323</v>
      </c>
    </row>
    <row r="6" spans="1:18" s="13" customFormat="1" ht="26.25" customHeight="1">
      <c r="A6" s="96"/>
      <c r="B6" s="96"/>
      <c r="C6" s="147"/>
      <c r="D6" s="99"/>
      <c r="E6" s="99"/>
      <c r="F6" s="15" t="s">
        <v>95</v>
      </c>
      <c r="G6" s="51">
        <v>16</v>
      </c>
      <c r="H6" s="51">
        <v>11</v>
      </c>
      <c r="I6" s="52">
        <v>0</v>
      </c>
      <c r="J6" s="105"/>
      <c r="K6" s="15">
        <f>SUM(G6:I6)</f>
        <v>27</v>
      </c>
      <c r="L6" s="108"/>
      <c r="M6" s="15"/>
      <c r="N6" s="91"/>
      <c r="O6" s="45" t="s">
        <v>157</v>
      </c>
      <c r="P6" s="151"/>
      <c r="Q6" s="122"/>
      <c r="R6" s="118"/>
    </row>
    <row r="7" spans="1:18" s="13" customFormat="1" ht="26.25" customHeight="1">
      <c r="A7" s="97"/>
      <c r="B7" s="97"/>
      <c r="C7" s="148"/>
      <c r="D7" s="100"/>
      <c r="E7" s="100"/>
      <c r="F7" s="70" t="s">
        <v>97</v>
      </c>
      <c r="G7" s="75">
        <v>59</v>
      </c>
      <c r="H7" s="75">
        <v>61</v>
      </c>
      <c r="I7" s="76">
        <v>0</v>
      </c>
      <c r="J7" s="106"/>
      <c r="K7" s="70">
        <f t="shared" si="0"/>
        <v>120</v>
      </c>
      <c r="L7" s="109"/>
      <c r="M7" s="70">
        <v>20</v>
      </c>
      <c r="N7" s="92"/>
      <c r="O7" s="77" t="s">
        <v>293</v>
      </c>
      <c r="P7" s="152"/>
      <c r="Q7" s="123"/>
      <c r="R7" s="119"/>
    </row>
    <row r="8" spans="1:18" s="82" customFormat="1" ht="26.25" customHeight="1">
      <c r="A8" s="114" t="s">
        <v>98</v>
      </c>
      <c r="B8" s="114" t="s">
        <v>263</v>
      </c>
      <c r="C8" s="115" t="s">
        <v>99</v>
      </c>
      <c r="D8" s="115" t="s">
        <v>93</v>
      </c>
      <c r="E8" s="120" t="s">
        <v>67</v>
      </c>
      <c r="F8" s="19" t="s">
        <v>301</v>
      </c>
      <c r="G8" s="51">
        <v>12</v>
      </c>
      <c r="H8" s="51">
        <v>14</v>
      </c>
      <c r="I8" s="52">
        <v>0</v>
      </c>
      <c r="J8" s="104">
        <f>SUM(G8:G10)</f>
        <v>49</v>
      </c>
      <c r="K8" s="15">
        <f t="shared" si="0"/>
        <v>26</v>
      </c>
      <c r="L8" s="107">
        <f>SUM(K8:K10)</f>
        <v>196</v>
      </c>
      <c r="M8" s="15"/>
      <c r="N8" s="90" t="s">
        <v>94</v>
      </c>
      <c r="O8" s="35" t="s">
        <v>116</v>
      </c>
      <c r="P8" s="150">
        <v>3</v>
      </c>
      <c r="Q8" s="121">
        <f>L8/P8/3</f>
        <v>21.777777777777775</v>
      </c>
      <c r="R8" s="170" t="s">
        <v>324</v>
      </c>
    </row>
    <row r="9" spans="1:18" s="82" customFormat="1" ht="26.25" customHeight="1">
      <c r="A9" s="114"/>
      <c r="B9" s="114"/>
      <c r="C9" s="115"/>
      <c r="D9" s="115"/>
      <c r="E9" s="120"/>
      <c r="F9" s="19" t="s">
        <v>103</v>
      </c>
      <c r="G9" s="51">
        <v>37</v>
      </c>
      <c r="H9" s="51">
        <v>31</v>
      </c>
      <c r="I9" s="52">
        <v>0</v>
      </c>
      <c r="J9" s="105"/>
      <c r="K9" s="15">
        <f t="shared" si="0"/>
        <v>68</v>
      </c>
      <c r="L9" s="108"/>
      <c r="M9" s="15"/>
      <c r="N9" s="91"/>
      <c r="O9" s="46" t="s">
        <v>157</v>
      </c>
      <c r="P9" s="151"/>
      <c r="Q9" s="122"/>
      <c r="R9" s="171"/>
    </row>
    <row r="10" spans="1:18" s="83" customFormat="1" ht="26.25" customHeight="1">
      <c r="A10" s="114"/>
      <c r="B10" s="114"/>
      <c r="C10" s="115"/>
      <c r="D10" s="115"/>
      <c r="E10" s="120"/>
      <c r="F10" s="15" t="s">
        <v>105</v>
      </c>
      <c r="G10" s="52">
        <v>0</v>
      </c>
      <c r="H10" s="52">
        <v>0</v>
      </c>
      <c r="I10" s="52">
        <v>102</v>
      </c>
      <c r="J10" s="106"/>
      <c r="K10" s="15">
        <f t="shared" si="0"/>
        <v>102</v>
      </c>
      <c r="L10" s="109"/>
      <c r="M10" s="15"/>
      <c r="N10" s="92"/>
      <c r="O10" s="17" t="s">
        <v>293</v>
      </c>
      <c r="P10" s="152"/>
      <c r="Q10" s="123"/>
      <c r="R10" s="172"/>
    </row>
    <row r="11" spans="1:18" s="3" customFormat="1" ht="47.25" customHeight="1">
      <c r="A11" s="40" t="s">
        <v>106</v>
      </c>
      <c r="B11" s="40" t="s">
        <v>263</v>
      </c>
      <c r="C11" s="29" t="s">
        <v>99</v>
      </c>
      <c r="D11" s="15" t="s">
        <v>222</v>
      </c>
      <c r="E11" s="15" t="s">
        <v>140</v>
      </c>
      <c r="F11" s="15" t="s">
        <v>140</v>
      </c>
      <c r="G11" s="51">
        <v>98</v>
      </c>
      <c r="H11" s="51">
        <v>88</v>
      </c>
      <c r="I11" s="52">
        <v>0</v>
      </c>
      <c r="J11" s="26">
        <f>G11</f>
        <v>98</v>
      </c>
      <c r="K11" s="15">
        <f>SUM(G11,H11)</f>
        <v>186</v>
      </c>
      <c r="L11" s="27">
        <f>K11</f>
        <v>186</v>
      </c>
      <c r="M11" s="15"/>
      <c r="N11" s="31" t="s">
        <v>335</v>
      </c>
      <c r="O11" s="46" t="s">
        <v>336</v>
      </c>
      <c r="P11" s="41">
        <v>3</v>
      </c>
      <c r="Q11" s="18">
        <f>L11/P11/2</f>
        <v>31</v>
      </c>
      <c r="R11" s="64"/>
    </row>
    <row r="12" spans="1:18" s="10" customFormat="1" ht="26.25" customHeight="1">
      <c r="A12" s="95" t="s">
        <v>195</v>
      </c>
      <c r="B12" s="95" t="s">
        <v>264</v>
      </c>
      <c r="C12" s="98" t="s">
        <v>119</v>
      </c>
      <c r="D12" s="98" t="s">
        <v>120</v>
      </c>
      <c r="E12" s="101" t="s">
        <v>100</v>
      </c>
      <c r="F12" s="71" t="s">
        <v>146</v>
      </c>
      <c r="G12" s="78">
        <v>53</v>
      </c>
      <c r="H12" s="78">
        <v>47</v>
      </c>
      <c r="I12" s="79">
        <v>0</v>
      </c>
      <c r="J12" s="104">
        <f>G12+G13</f>
        <v>114</v>
      </c>
      <c r="K12" s="71">
        <f>SUM(G12:I12)</f>
        <v>100</v>
      </c>
      <c r="L12" s="107">
        <f>K12+K13</f>
        <v>232</v>
      </c>
      <c r="M12" s="80"/>
      <c r="N12" s="90" t="s">
        <v>125</v>
      </c>
      <c r="O12" s="81" t="s">
        <v>337</v>
      </c>
      <c r="P12" s="150">
        <v>4</v>
      </c>
      <c r="Q12" s="121">
        <f>L12/P12/2</f>
        <v>29</v>
      </c>
      <c r="R12" s="93" t="s">
        <v>332</v>
      </c>
    </row>
    <row r="13" spans="1:18" s="10" customFormat="1" ht="28.5" customHeight="1">
      <c r="A13" s="97"/>
      <c r="B13" s="97"/>
      <c r="C13" s="100"/>
      <c r="D13" s="100"/>
      <c r="E13" s="103"/>
      <c r="F13" s="19" t="s">
        <v>100</v>
      </c>
      <c r="G13" s="51">
        <v>61</v>
      </c>
      <c r="H13" s="51">
        <v>71</v>
      </c>
      <c r="I13" s="52">
        <v>0</v>
      </c>
      <c r="J13" s="106"/>
      <c r="K13" s="15">
        <f>SUM(G13:I13)</f>
        <v>132</v>
      </c>
      <c r="L13" s="109"/>
      <c r="M13" s="15">
        <v>20</v>
      </c>
      <c r="N13" s="92"/>
      <c r="O13" s="35" t="s">
        <v>104</v>
      </c>
      <c r="P13" s="152"/>
      <c r="Q13" s="123"/>
      <c r="R13" s="94"/>
    </row>
    <row r="14" spans="1:18" s="3" customFormat="1" ht="24" customHeight="1">
      <c r="A14" s="95" t="s">
        <v>196</v>
      </c>
      <c r="B14" s="95" t="s">
        <v>265</v>
      </c>
      <c r="C14" s="98" t="s">
        <v>107</v>
      </c>
      <c r="D14" s="98" t="s">
        <v>93</v>
      </c>
      <c r="E14" s="98" t="s">
        <v>108</v>
      </c>
      <c r="F14" s="15" t="s">
        <v>109</v>
      </c>
      <c r="G14" s="51">
        <v>96</v>
      </c>
      <c r="H14" s="51">
        <v>0</v>
      </c>
      <c r="I14" s="52">
        <v>0</v>
      </c>
      <c r="J14" s="104">
        <f>SUM(G14:G16)</f>
        <v>182</v>
      </c>
      <c r="K14" s="15">
        <f t="shared" si="0"/>
        <v>96</v>
      </c>
      <c r="L14" s="107">
        <f>SUM(K14:K16)</f>
        <v>261</v>
      </c>
      <c r="M14" s="15"/>
      <c r="N14" s="90" t="s">
        <v>53</v>
      </c>
      <c r="O14" s="45" t="s">
        <v>314</v>
      </c>
      <c r="P14" s="153">
        <v>4</v>
      </c>
      <c r="Q14" s="121">
        <f>L14/P14/2</f>
        <v>32.625</v>
      </c>
      <c r="R14" s="93" t="s">
        <v>321</v>
      </c>
    </row>
    <row r="15" spans="1:18" s="3" customFormat="1" ht="26.25" customHeight="1">
      <c r="A15" s="96"/>
      <c r="B15" s="96"/>
      <c r="C15" s="99"/>
      <c r="D15" s="99"/>
      <c r="E15" s="99"/>
      <c r="F15" s="15" t="s">
        <v>110</v>
      </c>
      <c r="G15" s="51">
        <v>37</v>
      </c>
      <c r="H15" s="51">
        <v>35</v>
      </c>
      <c r="I15" s="52">
        <v>0</v>
      </c>
      <c r="J15" s="105"/>
      <c r="K15" s="15">
        <f>SUM(G15:I15)</f>
        <v>72</v>
      </c>
      <c r="L15" s="108"/>
      <c r="M15" s="55"/>
      <c r="N15" s="91"/>
      <c r="O15" s="46" t="s">
        <v>315</v>
      </c>
      <c r="P15" s="154"/>
      <c r="Q15" s="122"/>
      <c r="R15" s="179"/>
    </row>
    <row r="16" spans="1:18" s="3" customFormat="1" ht="26.25" customHeight="1">
      <c r="A16" s="97"/>
      <c r="B16" s="97"/>
      <c r="C16" s="100"/>
      <c r="D16" s="100"/>
      <c r="E16" s="100"/>
      <c r="F16" s="15" t="s">
        <v>111</v>
      </c>
      <c r="G16" s="51">
        <v>49</v>
      </c>
      <c r="H16" s="51">
        <v>44</v>
      </c>
      <c r="I16" s="52">
        <v>0</v>
      </c>
      <c r="J16" s="106"/>
      <c r="K16" s="15">
        <f>SUM(G16:I16)</f>
        <v>93</v>
      </c>
      <c r="L16" s="109"/>
      <c r="M16" s="15">
        <v>20</v>
      </c>
      <c r="N16" s="92"/>
      <c r="O16" s="46" t="s">
        <v>315</v>
      </c>
      <c r="P16" s="155"/>
      <c r="Q16" s="123"/>
      <c r="R16" s="94"/>
    </row>
    <row r="17" spans="1:18" s="11" customFormat="1" ht="26.25" customHeight="1">
      <c r="A17" s="114" t="s">
        <v>123</v>
      </c>
      <c r="B17" s="114" t="s">
        <v>266</v>
      </c>
      <c r="C17" s="115" t="s">
        <v>112</v>
      </c>
      <c r="D17" s="120" t="s">
        <v>113</v>
      </c>
      <c r="E17" s="120" t="s">
        <v>114</v>
      </c>
      <c r="F17" s="15" t="s">
        <v>115</v>
      </c>
      <c r="G17" s="51">
        <v>14</v>
      </c>
      <c r="H17" s="51">
        <v>22</v>
      </c>
      <c r="I17" s="52">
        <v>0</v>
      </c>
      <c r="J17" s="140">
        <f>SUM(G17:G19)</f>
        <v>38</v>
      </c>
      <c r="K17" s="15">
        <f t="shared" si="0"/>
        <v>36</v>
      </c>
      <c r="L17" s="141">
        <f>SUM(K17:K19)</f>
        <v>158</v>
      </c>
      <c r="M17" s="15">
        <v>20</v>
      </c>
      <c r="N17" s="142" t="s">
        <v>94</v>
      </c>
      <c r="O17" s="17" t="s">
        <v>116</v>
      </c>
      <c r="P17" s="159">
        <v>3</v>
      </c>
      <c r="Q17" s="143">
        <f>L17/P17/2</f>
        <v>26.333333333333332</v>
      </c>
      <c r="R17" s="161" t="s">
        <v>201</v>
      </c>
    </row>
    <row r="18" spans="1:18" s="10" customFormat="1" ht="26.25" customHeight="1">
      <c r="A18" s="114"/>
      <c r="B18" s="114"/>
      <c r="C18" s="115"/>
      <c r="D18" s="120"/>
      <c r="E18" s="120"/>
      <c r="F18" s="15" t="s">
        <v>117</v>
      </c>
      <c r="G18" s="51">
        <v>24</v>
      </c>
      <c r="H18" s="51">
        <v>17</v>
      </c>
      <c r="I18" s="52">
        <v>0</v>
      </c>
      <c r="J18" s="140"/>
      <c r="K18" s="15">
        <f t="shared" si="0"/>
        <v>41</v>
      </c>
      <c r="L18" s="141"/>
      <c r="M18" s="15"/>
      <c r="N18" s="142"/>
      <c r="O18" s="17" t="s">
        <v>116</v>
      </c>
      <c r="P18" s="159"/>
      <c r="Q18" s="143"/>
      <c r="R18" s="162"/>
    </row>
    <row r="19" spans="1:18" ht="22.5" customHeight="1">
      <c r="A19" s="114"/>
      <c r="B19" s="114"/>
      <c r="C19" s="115"/>
      <c r="D19" s="120"/>
      <c r="E19" s="120"/>
      <c r="F19" s="15" t="s">
        <v>114</v>
      </c>
      <c r="G19" s="52">
        <v>0</v>
      </c>
      <c r="H19" s="52">
        <v>0</v>
      </c>
      <c r="I19" s="51">
        <v>81</v>
      </c>
      <c r="J19" s="140"/>
      <c r="K19" s="15">
        <f t="shared" si="0"/>
        <v>81</v>
      </c>
      <c r="L19" s="141"/>
      <c r="M19" s="15"/>
      <c r="N19" s="142"/>
      <c r="O19" s="46" t="s">
        <v>118</v>
      </c>
      <c r="P19" s="159"/>
      <c r="Q19" s="143"/>
      <c r="R19" s="163"/>
    </row>
    <row r="20" spans="1:18" ht="48" customHeight="1">
      <c r="A20" s="40" t="s">
        <v>127</v>
      </c>
      <c r="B20" s="40" t="s">
        <v>306</v>
      </c>
      <c r="C20" s="14" t="s">
        <v>92</v>
      </c>
      <c r="D20" s="15" t="s">
        <v>120</v>
      </c>
      <c r="E20" s="15" t="s">
        <v>143</v>
      </c>
      <c r="F20" s="15" t="s">
        <v>143</v>
      </c>
      <c r="G20" s="51">
        <v>143</v>
      </c>
      <c r="H20" s="51">
        <v>143</v>
      </c>
      <c r="I20" s="52">
        <v>0</v>
      </c>
      <c r="J20" s="26">
        <f>G20</f>
        <v>143</v>
      </c>
      <c r="K20" s="15">
        <f>SUM(G20:I20)</f>
        <v>286</v>
      </c>
      <c r="L20" s="27">
        <f>K20</f>
        <v>286</v>
      </c>
      <c r="M20" s="15">
        <v>30</v>
      </c>
      <c r="N20" s="31" t="s">
        <v>94</v>
      </c>
      <c r="O20" s="17" t="s">
        <v>142</v>
      </c>
      <c r="P20" s="41">
        <v>4</v>
      </c>
      <c r="Q20" s="18">
        <f>L20/P20/2</f>
        <v>35.75</v>
      </c>
      <c r="R20" s="64"/>
    </row>
    <row r="21" spans="1:18" ht="24" customHeight="1">
      <c r="A21" s="95" t="s">
        <v>278</v>
      </c>
      <c r="B21" s="95" t="s">
        <v>267</v>
      </c>
      <c r="C21" s="98" t="s">
        <v>99</v>
      </c>
      <c r="D21" s="101" t="s">
        <v>120</v>
      </c>
      <c r="E21" s="101" t="s">
        <v>132</v>
      </c>
      <c r="F21" s="15" t="s">
        <v>102</v>
      </c>
      <c r="G21" s="51">
        <v>12</v>
      </c>
      <c r="H21" s="51">
        <v>14</v>
      </c>
      <c r="I21" s="52">
        <v>0</v>
      </c>
      <c r="J21" s="104">
        <f>SUM(G21:G23)</f>
        <v>201</v>
      </c>
      <c r="K21" s="15">
        <f>SUM(G21,H21)</f>
        <v>26</v>
      </c>
      <c r="L21" s="107">
        <f>SUM(K21:K23)</f>
        <v>458</v>
      </c>
      <c r="M21" s="15"/>
      <c r="N21" s="98" t="s">
        <v>94</v>
      </c>
      <c r="O21" s="35" t="s">
        <v>116</v>
      </c>
      <c r="P21" s="164">
        <v>4</v>
      </c>
      <c r="Q21" s="121">
        <f>L21/P21/3</f>
        <v>38.166666666666664</v>
      </c>
      <c r="R21" s="167" t="s">
        <v>333</v>
      </c>
    </row>
    <row r="22" spans="1:18" s="9" customFormat="1" ht="24" customHeight="1">
      <c r="A22" s="96"/>
      <c r="B22" s="96"/>
      <c r="C22" s="99"/>
      <c r="D22" s="102"/>
      <c r="E22" s="102"/>
      <c r="F22" s="15" t="s">
        <v>133</v>
      </c>
      <c r="G22" s="51">
        <v>0</v>
      </c>
      <c r="H22" s="51">
        <v>70</v>
      </c>
      <c r="I22" s="52">
        <v>0</v>
      </c>
      <c r="J22" s="105"/>
      <c r="K22" s="15">
        <f>SUM(G22,H22)</f>
        <v>70</v>
      </c>
      <c r="L22" s="108"/>
      <c r="M22" s="15"/>
      <c r="N22" s="99"/>
      <c r="O22" s="46" t="s">
        <v>292</v>
      </c>
      <c r="P22" s="165"/>
      <c r="Q22" s="122"/>
      <c r="R22" s="168"/>
    </row>
    <row r="23" spans="1:18" ht="24" customHeight="1">
      <c r="A23" s="97"/>
      <c r="B23" s="97"/>
      <c r="C23" s="100"/>
      <c r="D23" s="103"/>
      <c r="E23" s="103"/>
      <c r="F23" s="15" t="s">
        <v>2</v>
      </c>
      <c r="G23" s="51">
        <v>189</v>
      </c>
      <c r="H23" s="51">
        <v>173</v>
      </c>
      <c r="I23" s="52">
        <v>0</v>
      </c>
      <c r="J23" s="106"/>
      <c r="K23" s="15">
        <f t="shared" ref="K23:K28" si="1">SUM(G23:I23)</f>
        <v>362</v>
      </c>
      <c r="L23" s="109"/>
      <c r="M23" s="15">
        <v>50</v>
      </c>
      <c r="N23" s="100"/>
      <c r="O23" s="45" t="s">
        <v>104</v>
      </c>
      <c r="P23" s="166"/>
      <c r="Q23" s="123"/>
      <c r="R23" s="169"/>
    </row>
    <row r="24" spans="1:18" s="9" customFormat="1" ht="27" customHeight="1">
      <c r="A24" s="114" t="s">
        <v>136</v>
      </c>
      <c r="B24" s="114" t="s">
        <v>268</v>
      </c>
      <c r="C24" s="115" t="s">
        <v>152</v>
      </c>
      <c r="D24" s="120" t="s">
        <v>120</v>
      </c>
      <c r="E24" s="120" t="s">
        <v>128</v>
      </c>
      <c r="F24" s="15" t="s">
        <v>129</v>
      </c>
      <c r="G24" s="51">
        <v>100</v>
      </c>
      <c r="H24" s="51">
        <v>86</v>
      </c>
      <c r="I24" s="52">
        <v>0</v>
      </c>
      <c r="J24" s="140">
        <f>SUM(G24:G25)</f>
        <v>190</v>
      </c>
      <c r="K24" s="15">
        <f t="shared" si="1"/>
        <v>186</v>
      </c>
      <c r="L24" s="141">
        <f>SUM(K24:K25)</f>
        <v>356</v>
      </c>
      <c r="M24" s="15"/>
      <c r="N24" s="160" t="s">
        <v>125</v>
      </c>
      <c r="O24" s="35" t="s">
        <v>101</v>
      </c>
      <c r="P24" s="159">
        <v>4</v>
      </c>
      <c r="Q24" s="143">
        <f>L24/P24/3</f>
        <v>29.666666666666668</v>
      </c>
      <c r="R24" s="161" t="s">
        <v>202</v>
      </c>
    </row>
    <row r="25" spans="1:18" s="9" customFormat="1" ht="33" customHeight="1">
      <c r="A25" s="114"/>
      <c r="B25" s="114"/>
      <c r="C25" s="115"/>
      <c r="D25" s="120"/>
      <c r="E25" s="120"/>
      <c r="F25" s="15" t="s">
        <v>130</v>
      </c>
      <c r="G25" s="51">
        <v>90</v>
      </c>
      <c r="H25" s="51">
        <v>80</v>
      </c>
      <c r="I25" s="52">
        <v>0</v>
      </c>
      <c r="J25" s="140"/>
      <c r="K25" s="15">
        <f t="shared" si="1"/>
        <v>170</v>
      </c>
      <c r="L25" s="141"/>
      <c r="M25" s="15"/>
      <c r="N25" s="142"/>
      <c r="O25" s="46" t="s">
        <v>104</v>
      </c>
      <c r="P25" s="159"/>
      <c r="Q25" s="143"/>
      <c r="R25" s="190"/>
    </row>
    <row r="26" spans="1:18" ht="28.5" customHeight="1">
      <c r="A26" s="95" t="s">
        <v>198</v>
      </c>
      <c r="B26" s="95" t="s">
        <v>307</v>
      </c>
      <c r="C26" s="98" t="s">
        <v>295</v>
      </c>
      <c r="D26" s="101" t="s">
        <v>120</v>
      </c>
      <c r="E26" s="101" t="s">
        <v>303</v>
      </c>
      <c r="F26" s="15" t="s">
        <v>144</v>
      </c>
      <c r="G26" s="51">
        <v>15</v>
      </c>
      <c r="H26" s="51">
        <v>11</v>
      </c>
      <c r="I26" s="52">
        <v>0</v>
      </c>
      <c r="J26" s="104">
        <f>SUM(G26:G28)</f>
        <v>58</v>
      </c>
      <c r="K26" s="15">
        <f t="shared" si="1"/>
        <v>26</v>
      </c>
      <c r="L26" s="107">
        <f>SUM(K26:K28)</f>
        <v>202</v>
      </c>
      <c r="M26" s="55"/>
      <c r="N26" s="90" t="s">
        <v>94</v>
      </c>
      <c r="O26" s="17" t="s">
        <v>116</v>
      </c>
      <c r="P26" s="153">
        <v>4</v>
      </c>
      <c r="Q26" s="121">
        <f>L26/P26/2</f>
        <v>25.25</v>
      </c>
      <c r="R26" s="180" t="s">
        <v>322</v>
      </c>
    </row>
    <row r="27" spans="1:18" s="10" customFormat="1" ht="26.25" customHeight="1">
      <c r="A27" s="96"/>
      <c r="B27" s="96"/>
      <c r="C27" s="99"/>
      <c r="D27" s="102"/>
      <c r="E27" s="102"/>
      <c r="F27" s="15" t="s">
        <v>3</v>
      </c>
      <c r="G27" s="51">
        <v>43</v>
      </c>
      <c r="H27" s="51">
        <v>41</v>
      </c>
      <c r="I27" s="52">
        <v>0</v>
      </c>
      <c r="J27" s="105"/>
      <c r="K27" s="15">
        <f t="shared" si="1"/>
        <v>84</v>
      </c>
      <c r="L27" s="108"/>
      <c r="M27" s="44"/>
      <c r="N27" s="91"/>
      <c r="O27" s="45" t="s">
        <v>292</v>
      </c>
      <c r="P27" s="154"/>
      <c r="Q27" s="122"/>
      <c r="R27" s="181"/>
    </row>
    <row r="28" spans="1:18" ht="26.25" customHeight="1">
      <c r="A28" s="97"/>
      <c r="B28" s="97"/>
      <c r="C28" s="100"/>
      <c r="D28" s="103"/>
      <c r="E28" s="103"/>
      <c r="F28" s="15" t="s">
        <v>145</v>
      </c>
      <c r="G28" s="51">
        <v>0</v>
      </c>
      <c r="H28" s="51">
        <v>0</v>
      </c>
      <c r="I28" s="52">
        <v>92</v>
      </c>
      <c r="J28" s="106"/>
      <c r="K28" s="15">
        <f t="shared" si="1"/>
        <v>92</v>
      </c>
      <c r="L28" s="109"/>
      <c r="M28" s="15">
        <v>30</v>
      </c>
      <c r="N28" s="92"/>
      <c r="O28" s="45" t="s">
        <v>104</v>
      </c>
      <c r="P28" s="155"/>
      <c r="Q28" s="123"/>
      <c r="R28" s="182"/>
    </row>
    <row r="29" spans="1:18" ht="41.25" customHeight="1">
      <c r="A29" s="40" t="s">
        <v>199</v>
      </c>
      <c r="B29" s="40" t="s">
        <v>269</v>
      </c>
      <c r="C29" s="29" t="s">
        <v>99</v>
      </c>
      <c r="D29" s="15" t="s">
        <v>120</v>
      </c>
      <c r="E29" s="15" t="s">
        <v>138</v>
      </c>
      <c r="F29" s="15" t="s">
        <v>139</v>
      </c>
      <c r="G29" s="51">
        <v>158</v>
      </c>
      <c r="H29" s="51">
        <v>135</v>
      </c>
      <c r="I29" s="52">
        <v>0</v>
      </c>
      <c r="J29" s="26">
        <f>SUM(G29:G29)</f>
        <v>158</v>
      </c>
      <c r="K29" s="15">
        <f>SUM(G29,H29)</f>
        <v>293</v>
      </c>
      <c r="L29" s="27">
        <f>K29</f>
        <v>293</v>
      </c>
      <c r="M29" s="15">
        <v>30</v>
      </c>
      <c r="N29" s="31" t="s">
        <v>94</v>
      </c>
      <c r="O29" s="45" t="s">
        <v>142</v>
      </c>
      <c r="P29" s="41">
        <v>4</v>
      </c>
      <c r="Q29" s="18">
        <f>L29/P29/2</f>
        <v>36.625</v>
      </c>
      <c r="R29" s="65"/>
    </row>
    <row r="30" spans="1:18" s="9" customFormat="1" ht="47.25" customHeight="1">
      <c r="A30" s="40" t="s">
        <v>200</v>
      </c>
      <c r="B30" s="40" t="s">
        <v>131</v>
      </c>
      <c r="C30" s="14" t="s">
        <v>119</v>
      </c>
      <c r="D30" s="15" t="s">
        <v>120</v>
      </c>
      <c r="E30" s="15" t="s">
        <v>148</v>
      </c>
      <c r="F30" s="15" t="s">
        <v>148</v>
      </c>
      <c r="G30" s="51">
        <v>140</v>
      </c>
      <c r="H30" s="51">
        <v>157</v>
      </c>
      <c r="I30" s="52">
        <v>0</v>
      </c>
      <c r="J30" s="26">
        <f>SUM(G30:G30)</f>
        <v>140</v>
      </c>
      <c r="K30" s="15">
        <f t="shared" ref="K30:K40" si="2">SUM(G30:I30)</f>
        <v>297</v>
      </c>
      <c r="L30" s="27">
        <f>SUM(K30:K30)</f>
        <v>297</v>
      </c>
      <c r="M30" s="15"/>
      <c r="N30" s="31" t="s">
        <v>94</v>
      </c>
      <c r="O30" s="45" t="s">
        <v>122</v>
      </c>
      <c r="P30" s="41">
        <v>4</v>
      </c>
      <c r="Q30" s="18">
        <f>L30/P30/2</f>
        <v>37.125</v>
      </c>
      <c r="R30" s="66"/>
    </row>
    <row r="31" spans="1:18" ht="26.25" customHeight="1">
      <c r="A31" s="95" t="s">
        <v>271</v>
      </c>
      <c r="B31" s="95" t="s">
        <v>137</v>
      </c>
      <c r="C31" s="98" t="s">
        <v>294</v>
      </c>
      <c r="D31" s="98" t="s">
        <v>120</v>
      </c>
      <c r="E31" s="98" t="s">
        <v>162</v>
      </c>
      <c r="F31" s="15" t="s">
        <v>31</v>
      </c>
      <c r="G31" s="51">
        <v>16</v>
      </c>
      <c r="H31" s="51">
        <v>10</v>
      </c>
      <c r="I31" s="52">
        <v>0</v>
      </c>
      <c r="J31" s="110">
        <f>SUM(G31:G37)</f>
        <v>99</v>
      </c>
      <c r="K31" s="16">
        <f t="shared" si="2"/>
        <v>26</v>
      </c>
      <c r="L31" s="110">
        <f>SUM(K31:K37)</f>
        <v>263</v>
      </c>
      <c r="M31" s="14"/>
      <c r="N31" s="98" t="s">
        <v>341</v>
      </c>
      <c r="O31" s="15" t="s">
        <v>116</v>
      </c>
      <c r="P31" s="164">
        <v>4</v>
      </c>
      <c r="Q31" s="110">
        <f>L31/P31/2</f>
        <v>32.875</v>
      </c>
      <c r="R31" s="170" t="s">
        <v>204</v>
      </c>
    </row>
    <row r="32" spans="1:18" ht="26.25" customHeight="1">
      <c r="A32" s="96"/>
      <c r="B32" s="96"/>
      <c r="C32" s="99"/>
      <c r="D32" s="99"/>
      <c r="E32" s="99"/>
      <c r="F32" s="15" t="s">
        <v>29</v>
      </c>
      <c r="G32" s="51">
        <v>9</v>
      </c>
      <c r="H32" s="51">
        <v>12</v>
      </c>
      <c r="I32" s="52">
        <v>0</v>
      </c>
      <c r="J32" s="111"/>
      <c r="K32" s="16">
        <f t="shared" si="2"/>
        <v>21</v>
      </c>
      <c r="L32" s="111"/>
      <c r="M32" s="15"/>
      <c r="N32" s="99"/>
      <c r="O32" s="15" t="s">
        <v>116</v>
      </c>
      <c r="P32" s="165"/>
      <c r="Q32" s="111"/>
      <c r="R32" s="171"/>
    </row>
    <row r="33" spans="1:18" ht="26.25" customHeight="1">
      <c r="A33" s="96"/>
      <c r="B33" s="96"/>
      <c r="C33" s="99"/>
      <c r="D33" s="99"/>
      <c r="E33" s="99"/>
      <c r="F33" s="15" t="s">
        <v>30</v>
      </c>
      <c r="G33" s="51">
        <v>17</v>
      </c>
      <c r="H33" s="51">
        <v>16</v>
      </c>
      <c r="I33" s="52">
        <v>0</v>
      </c>
      <c r="J33" s="111"/>
      <c r="K33" s="16">
        <f t="shared" si="2"/>
        <v>33</v>
      </c>
      <c r="L33" s="111"/>
      <c r="M33" s="15"/>
      <c r="N33" s="99"/>
      <c r="O33" s="15" t="s">
        <v>157</v>
      </c>
      <c r="P33" s="165"/>
      <c r="Q33" s="111"/>
      <c r="R33" s="171"/>
    </row>
    <row r="34" spans="1:18" ht="26.25" customHeight="1">
      <c r="A34" s="96"/>
      <c r="B34" s="96"/>
      <c r="C34" s="99"/>
      <c r="D34" s="99"/>
      <c r="E34" s="99"/>
      <c r="F34" s="15" t="s">
        <v>28</v>
      </c>
      <c r="G34" s="51">
        <v>15</v>
      </c>
      <c r="H34" s="51">
        <v>15</v>
      </c>
      <c r="I34" s="52">
        <v>0</v>
      </c>
      <c r="J34" s="111"/>
      <c r="K34" s="16">
        <f t="shared" si="2"/>
        <v>30</v>
      </c>
      <c r="L34" s="111"/>
      <c r="M34" s="15"/>
      <c r="N34" s="99"/>
      <c r="O34" s="15" t="s">
        <v>157</v>
      </c>
      <c r="P34" s="165"/>
      <c r="Q34" s="111"/>
      <c r="R34" s="171"/>
    </row>
    <row r="35" spans="1:18" ht="26.25" customHeight="1">
      <c r="A35" s="96"/>
      <c r="B35" s="96"/>
      <c r="C35" s="99"/>
      <c r="D35" s="99"/>
      <c r="E35" s="99"/>
      <c r="F35" s="15" t="s">
        <v>163</v>
      </c>
      <c r="G35" s="52">
        <v>5</v>
      </c>
      <c r="H35" s="52">
        <v>9</v>
      </c>
      <c r="I35" s="51">
        <v>0</v>
      </c>
      <c r="J35" s="111"/>
      <c r="K35" s="16">
        <f t="shared" si="2"/>
        <v>14</v>
      </c>
      <c r="L35" s="111"/>
      <c r="M35" s="15"/>
      <c r="N35" s="99"/>
      <c r="O35" s="15" t="s">
        <v>157</v>
      </c>
      <c r="P35" s="165"/>
      <c r="Q35" s="111"/>
      <c r="R35" s="171"/>
    </row>
    <row r="36" spans="1:18" ht="26.25" customHeight="1">
      <c r="A36" s="96"/>
      <c r="B36" s="96"/>
      <c r="C36" s="99"/>
      <c r="D36" s="99"/>
      <c r="E36" s="99"/>
      <c r="F36" s="15" t="s">
        <v>164</v>
      </c>
      <c r="G36" s="52">
        <v>37</v>
      </c>
      <c r="H36" s="52">
        <v>35</v>
      </c>
      <c r="I36" s="51">
        <v>0</v>
      </c>
      <c r="J36" s="111"/>
      <c r="K36" s="16">
        <f t="shared" si="2"/>
        <v>72</v>
      </c>
      <c r="L36" s="111"/>
      <c r="M36" s="15"/>
      <c r="N36" s="99"/>
      <c r="O36" s="15" t="s">
        <v>104</v>
      </c>
      <c r="P36" s="165"/>
      <c r="Q36" s="111"/>
      <c r="R36" s="171"/>
    </row>
    <row r="37" spans="1:18" ht="26.25" customHeight="1">
      <c r="A37" s="97"/>
      <c r="B37" s="97"/>
      <c r="C37" s="100"/>
      <c r="D37" s="100"/>
      <c r="E37" s="100"/>
      <c r="F37" s="15" t="s">
        <v>46</v>
      </c>
      <c r="G37" s="52">
        <v>0</v>
      </c>
      <c r="H37" s="52">
        <v>0</v>
      </c>
      <c r="I37" s="51">
        <v>67</v>
      </c>
      <c r="J37" s="112"/>
      <c r="K37" s="16">
        <f t="shared" si="2"/>
        <v>67</v>
      </c>
      <c r="L37" s="112"/>
      <c r="M37" s="15"/>
      <c r="N37" s="100"/>
      <c r="O37" s="15" t="s">
        <v>104</v>
      </c>
      <c r="P37" s="166"/>
      <c r="Q37" s="112"/>
      <c r="R37" s="172"/>
    </row>
    <row r="38" spans="1:18" ht="30.75" customHeight="1">
      <c r="A38" s="114" t="s">
        <v>272</v>
      </c>
      <c r="B38" s="114" t="s">
        <v>274</v>
      </c>
      <c r="C38" s="115" t="s">
        <v>112</v>
      </c>
      <c r="D38" s="120" t="s">
        <v>120</v>
      </c>
      <c r="E38" s="120" t="s">
        <v>205</v>
      </c>
      <c r="F38" s="15" t="s">
        <v>197</v>
      </c>
      <c r="G38" s="51">
        <v>43</v>
      </c>
      <c r="H38" s="51">
        <v>34</v>
      </c>
      <c r="I38" s="52">
        <v>0</v>
      </c>
      <c r="J38" s="140">
        <f>SUM(G38:G38)</f>
        <v>43</v>
      </c>
      <c r="K38" s="15">
        <f t="shared" si="2"/>
        <v>77</v>
      </c>
      <c r="L38" s="141">
        <f>SUM(K38:K39)</f>
        <v>229</v>
      </c>
      <c r="M38" s="15"/>
      <c r="N38" s="160" t="s">
        <v>125</v>
      </c>
      <c r="O38" s="45" t="s">
        <v>206</v>
      </c>
      <c r="P38" s="159">
        <v>4</v>
      </c>
      <c r="Q38" s="143">
        <f>L38/P38/2</f>
        <v>28.625</v>
      </c>
      <c r="R38" s="161" t="s">
        <v>327</v>
      </c>
    </row>
    <row r="39" spans="1:18" ht="26.25" customHeight="1">
      <c r="A39" s="114"/>
      <c r="B39" s="114"/>
      <c r="C39" s="115"/>
      <c r="D39" s="120"/>
      <c r="E39" s="120"/>
      <c r="F39" s="15" t="s">
        <v>124</v>
      </c>
      <c r="G39" s="51">
        <v>0</v>
      </c>
      <c r="H39" s="51">
        <v>0</v>
      </c>
      <c r="I39" s="52">
        <v>152</v>
      </c>
      <c r="J39" s="140"/>
      <c r="K39" s="15">
        <f t="shared" si="2"/>
        <v>152</v>
      </c>
      <c r="L39" s="141"/>
      <c r="M39" s="15"/>
      <c r="N39" s="142"/>
      <c r="O39" s="45" t="s">
        <v>207</v>
      </c>
      <c r="P39" s="159"/>
      <c r="Q39" s="143"/>
      <c r="R39" s="163"/>
    </row>
    <row r="40" spans="1:18" ht="48" customHeight="1">
      <c r="A40" s="40" t="s">
        <v>273</v>
      </c>
      <c r="B40" s="40" t="s">
        <v>320</v>
      </c>
      <c r="C40" s="14" t="s">
        <v>295</v>
      </c>
      <c r="D40" s="15" t="s">
        <v>120</v>
      </c>
      <c r="E40" s="15" t="s">
        <v>1</v>
      </c>
      <c r="F40" s="15" t="s">
        <v>150</v>
      </c>
      <c r="G40" s="53">
        <v>113</v>
      </c>
      <c r="H40" s="53">
        <v>118</v>
      </c>
      <c r="I40" s="52">
        <v>0</v>
      </c>
      <c r="J40" s="26">
        <f>G40</f>
        <v>113</v>
      </c>
      <c r="K40" s="15">
        <f t="shared" si="2"/>
        <v>231</v>
      </c>
      <c r="L40" s="27">
        <f>G40+H40</f>
        <v>231</v>
      </c>
      <c r="M40" s="101">
        <v>55</v>
      </c>
      <c r="N40" s="98" t="s">
        <v>94</v>
      </c>
      <c r="O40" s="15" t="s">
        <v>142</v>
      </c>
      <c r="P40" s="42">
        <v>4</v>
      </c>
      <c r="Q40" s="18">
        <f>L40/P40/2</f>
        <v>28.875</v>
      </c>
      <c r="R40" s="64"/>
    </row>
    <row r="41" spans="1:18" s="2" customFormat="1" ht="48" customHeight="1">
      <c r="A41" s="67" t="s">
        <v>151</v>
      </c>
      <c r="B41" s="67" t="s">
        <v>275</v>
      </c>
      <c r="C41" s="68" t="s">
        <v>99</v>
      </c>
      <c r="D41" s="70" t="s">
        <v>120</v>
      </c>
      <c r="E41" s="70" t="s">
        <v>1</v>
      </c>
      <c r="F41" s="15" t="s">
        <v>1</v>
      </c>
      <c r="G41" s="53">
        <v>113</v>
      </c>
      <c r="H41" s="53">
        <v>117</v>
      </c>
      <c r="I41" s="52">
        <v>0</v>
      </c>
      <c r="J41" s="72">
        <f>G41</f>
        <v>113</v>
      </c>
      <c r="K41" s="15">
        <f>SUM(G41,H41)</f>
        <v>230</v>
      </c>
      <c r="L41" s="69">
        <f>SUM(K41)</f>
        <v>230</v>
      </c>
      <c r="M41" s="103"/>
      <c r="N41" s="100"/>
      <c r="O41" s="15" t="s">
        <v>142</v>
      </c>
      <c r="P41" s="74">
        <v>4</v>
      </c>
      <c r="Q41" s="73">
        <f>L41/P41/2</f>
        <v>28.75</v>
      </c>
      <c r="R41" s="84"/>
    </row>
    <row r="42" spans="1:18" s="3" customFormat="1" ht="18" customHeight="1">
      <c r="A42" s="113" t="s">
        <v>153</v>
      </c>
      <c r="B42" s="113" t="s">
        <v>147</v>
      </c>
      <c r="C42" s="116" t="s">
        <v>152</v>
      </c>
      <c r="D42" s="116" t="s">
        <v>120</v>
      </c>
      <c r="E42" s="116" t="s">
        <v>75</v>
      </c>
      <c r="F42" s="15" t="s">
        <v>154</v>
      </c>
      <c r="G42" s="51">
        <v>15</v>
      </c>
      <c r="H42" s="51">
        <v>13</v>
      </c>
      <c r="I42" s="52">
        <v>0</v>
      </c>
      <c r="J42" s="140">
        <f>SUM(G42:G48)</f>
        <v>124</v>
      </c>
      <c r="K42" s="16">
        <f t="shared" ref="K42:K52" si="3">SUM(G42:I42)</f>
        <v>28</v>
      </c>
      <c r="L42" s="141">
        <f>SUM(K42:K48)</f>
        <v>304</v>
      </c>
      <c r="M42" s="15"/>
      <c r="N42" s="142" t="s">
        <v>168</v>
      </c>
      <c r="O42" s="17" t="s">
        <v>116</v>
      </c>
      <c r="P42" s="159">
        <v>4</v>
      </c>
      <c r="Q42" s="143">
        <f>L42/P42/3</f>
        <v>25.333333333333332</v>
      </c>
      <c r="R42" s="161" t="s">
        <v>203</v>
      </c>
    </row>
    <row r="43" spans="1:18" ht="26.25" customHeight="1">
      <c r="A43" s="113"/>
      <c r="B43" s="113"/>
      <c r="C43" s="116"/>
      <c r="D43" s="116"/>
      <c r="E43" s="116"/>
      <c r="F43" s="15" t="s">
        <v>155</v>
      </c>
      <c r="G43" s="51">
        <v>8</v>
      </c>
      <c r="H43" s="51">
        <v>11</v>
      </c>
      <c r="I43" s="52">
        <v>0</v>
      </c>
      <c r="J43" s="140"/>
      <c r="K43" s="16">
        <f t="shared" si="3"/>
        <v>19</v>
      </c>
      <c r="L43" s="141"/>
      <c r="M43" s="15"/>
      <c r="N43" s="142"/>
      <c r="O43" s="17" t="s">
        <v>116</v>
      </c>
      <c r="P43" s="159"/>
      <c r="Q43" s="143"/>
      <c r="R43" s="162"/>
    </row>
    <row r="44" spans="1:18" ht="26.25" customHeight="1">
      <c r="A44" s="113"/>
      <c r="B44" s="113"/>
      <c r="C44" s="116"/>
      <c r="D44" s="116"/>
      <c r="E44" s="116"/>
      <c r="F44" s="15" t="s">
        <v>156</v>
      </c>
      <c r="G44" s="51">
        <v>3</v>
      </c>
      <c r="H44" s="51">
        <v>5</v>
      </c>
      <c r="I44" s="52">
        <v>0</v>
      </c>
      <c r="J44" s="140"/>
      <c r="K44" s="16">
        <f t="shared" si="3"/>
        <v>8</v>
      </c>
      <c r="L44" s="141"/>
      <c r="M44" s="15"/>
      <c r="N44" s="142"/>
      <c r="O44" s="17" t="s">
        <v>289</v>
      </c>
      <c r="P44" s="159"/>
      <c r="Q44" s="143"/>
      <c r="R44" s="162"/>
    </row>
    <row r="45" spans="1:18" ht="26.25" customHeight="1">
      <c r="A45" s="113"/>
      <c r="B45" s="113"/>
      <c r="C45" s="116"/>
      <c r="D45" s="116"/>
      <c r="E45" s="116"/>
      <c r="F45" s="15" t="s">
        <v>158</v>
      </c>
      <c r="G45" s="51">
        <v>17</v>
      </c>
      <c r="H45" s="51">
        <v>7</v>
      </c>
      <c r="I45" s="52">
        <v>0</v>
      </c>
      <c r="J45" s="140"/>
      <c r="K45" s="16">
        <f t="shared" si="3"/>
        <v>24</v>
      </c>
      <c r="L45" s="141"/>
      <c r="M45" s="15"/>
      <c r="N45" s="142"/>
      <c r="O45" s="45" t="s">
        <v>157</v>
      </c>
      <c r="P45" s="159"/>
      <c r="Q45" s="143"/>
      <c r="R45" s="162"/>
    </row>
    <row r="46" spans="1:18" ht="26.25" customHeight="1">
      <c r="A46" s="113"/>
      <c r="B46" s="113"/>
      <c r="C46" s="116"/>
      <c r="D46" s="116"/>
      <c r="E46" s="116"/>
      <c r="F46" s="15" t="s">
        <v>159</v>
      </c>
      <c r="G46" s="51">
        <v>8</v>
      </c>
      <c r="H46" s="51">
        <v>4</v>
      </c>
      <c r="I46" s="52">
        <v>0</v>
      </c>
      <c r="J46" s="140"/>
      <c r="K46" s="16">
        <f t="shared" si="3"/>
        <v>12</v>
      </c>
      <c r="L46" s="141"/>
      <c r="M46" s="14"/>
      <c r="N46" s="142"/>
      <c r="O46" s="45" t="s">
        <v>157</v>
      </c>
      <c r="P46" s="159"/>
      <c r="Q46" s="143"/>
      <c r="R46" s="162"/>
    </row>
    <row r="47" spans="1:18" ht="26.25" customHeight="1">
      <c r="A47" s="113"/>
      <c r="B47" s="113"/>
      <c r="C47" s="116"/>
      <c r="D47" s="116"/>
      <c r="E47" s="116"/>
      <c r="F47" s="15" t="s">
        <v>45</v>
      </c>
      <c r="G47" s="52">
        <v>0</v>
      </c>
      <c r="H47" s="52">
        <v>0</v>
      </c>
      <c r="I47" s="52">
        <v>72</v>
      </c>
      <c r="J47" s="140"/>
      <c r="K47" s="16">
        <f t="shared" si="3"/>
        <v>72</v>
      </c>
      <c r="L47" s="141"/>
      <c r="M47" s="14"/>
      <c r="N47" s="142"/>
      <c r="O47" s="45" t="s">
        <v>104</v>
      </c>
      <c r="P47" s="159"/>
      <c r="Q47" s="143"/>
      <c r="R47" s="162"/>
    </row>
    <row r="48" spans="1:18" ht="26.25" customHeight="1">
      <c r="A48" s="113"/>
      <c r="B48" s="113"/>
      <c r="C48" s="116"/>
      <c r="D48" s="116"/>
      <c r="E48" s="116"/>
      <c r="F48" s="15" t="s">
        <v>160</v>
      </c>
      <c r="G48" s="51">
        <v>73</v>
      </c>
      <c r="H48" s="51">
        <v>68</v>
      </c>
      <c r="I48" s="52">
        <v>0</v>
      </c>
      <c r="J48" s="140"/>
      <c r="K48" s="16">
        <f t="shared" si="3"/>
        <v>141</v>
      </c>
      <c r="L48" s="141"/>
      <c r="M48" s="14"/>
      <c r="N48" s="142"/>
      <c r="O48" s="45" t="s">
        <v>104</v>
      </c>
      <c r="P48" s="159"/>
      <c r="Q48" s="143"/>
      <c r="R48" s="163"/>
    </row>
    <row r="49" spans="1:18" ht="26.25" customHeight="1">
      <c r="A49" s="114" t="s">
        <v>161</v>
      </c>
      <c r="B49" s="114" t="s">
        <v>276</v>
      </c>
      <c r="C49" s="115" t="s">
        <v>294</v>
      </c>
      <c r="D49" s="115" t="s">
        <v>120</v>
      </c>
      <c r="E49" s="115" t="s">
        <v>175</v>
      </c>
      <c r="F49" s="15" t="s">
        <v>5</v>
      </c>
      <c r="G49" s="51">
        <v>5</v>
      </c>
      <c r="H49" s="51">
        <v>3</v>
      </c>
      <c r="I49" s="54">
        <v>0</v>
      </c>
      <c r="J49" s="144">
        <f>SUM(G49:G52)</f>
        <v>30</v>
      </c>
      <c r="K49" s="16">
        <f t="shared" si="3"/>
        <v>8</v>
      </c>
      <c r="L49" s="141">
        <f>SUM(K49:K52)</f>
        <v>120</v>
      </c>
      <c r="M49" s="15"/>
      <c r="N49" s="115" t="s">
        <v>168</v>
      </c>
      <c r="O49" s="17" t="s">
        <v>126</v>
      </c>
      <c r="P49" s="195">
        <v>3</v>
      </c>
      <c r="Q49" s="143">
        <f>L49/P49/2</f>
        <v>20</v>
      </c>
      <c r="R49" s="161" t="s">
        <v>342</v>
      </c>
    </row>
    <row r="50" spans="1:18" ht="26.25" customHeight="1">
      <c r="A50" s="115"/>
      <c r="B50" s="115"/>
      <c r="C50" s="115"/>
      <c r="D50" s="115"/>
      <c r="E50" s="115"/>
      <c r="F50" s="15" t="s">
        <v>4</v>
      </c>
      <c r="G50" s="51">
        <v>13</v>
      </c>
      <c r="H50" s="51">
        <v>10</v>
      </c>
      <c r="I50" s="54">
        <v>0</v>
      </c>
      <c r="J50" s="144"/>
      <c r="K50" s="16">
        <f t="shared" si="3"/>
        <v>23</v>
      </c>
      <c r="L50" s="141"/>
      <c r="M50" s="15"/>
      <c r="N50" s="115"/>
      <c r="O50" s="17" t="s">
        <v>126</v>
      </c>
      <c r="P50" s="195"/>
      <c r="Q50" s="143"/>
      <c r="R50" s="162"/>
    </row>
    <row r="51" spans="1:18" ht="26.25" customHeight="1">
      <c r="A51" s="115"/>
      <c r="B51" s="115"/>
      <c r="C51" s="115"/>
      <c r="D51" s="115"/>
      <c r="E51" s="115"/>
      <c r="F51" s="15" t="s">
        <v>176</v>
      </c>
      <c r="G51" s="51">
        <v>12</v>
      </c>
      <c r="H51" s="51">
        <v>9</v>
      </c>
      <c r="I51" s="52">
        <v>0</v>
      </c>
      <c r="J51" s="144"/>
      <c r="K51" s="16">
        <f t="shared" si="3"/>
        <v>21</v>
      </c>
      <c r="L51" s="141"/>
      <c r="M51" s="15"/>
      <c r="N51" s="115"/>
      <c r="O51" s="17" t="s">
        <v>126</v>
      </c>
      <c r="P51" s="195"/>
      <c r="Q51" s="143"/>
      <c r="R51" s="162"/>
    </row>
    <row r="52" spans="1:18" ht="26.25" customHeight="1">
      <c r="A52" s="115"/>
      <c r="B52" s="115"/>
      <c r="C52" s="115"/>
      <c r="D52" s="115"/>
      <c r="E52" s="115"/>
      <c r="F52" s="15" t="s">
        <v>175</v>
      </c>
      <c r="G52" s="54">
        <v>0</v>
      </c>
      <c r="H52" s="54">
        <v>0</v>
      </c>
      <c r="I52" s="51">
        <v>68</v>
      </c>
      <c r="J52" s="144"/>
      <c r="K52" s="16">
        <f t="shared" si="3"/>
        <v>68</v>
      </c>
      <c r="L52" s="141"/>
      <c r="M52" s="15">
        <v>20</v>
      </c>
      <c r="N52" s="115"/>
      <c r="O52" s="58" t="s">
        <v>179</v>
      </c>
      <c r="P52" s="195"/>
      <c r="Q52" s="143"/>
      <c r="R52" s="163"/>
    </row>
    <row r="53" spans="1:18" ht="54.75" customHeight="1">
      <c r="A53" s="40" t="s">
        <v>165</v>
      </c>
      <c r="B53" s="40" t="s">
        <v>277</v>
      </c>
      <c r="C53" s="14" t="s">
        <v>112</v>
      </c>
      <c r="D53" s="15" t="s">
        <v>120</v>
      </c>
      <c r="E53" s="15" t="s">
        <v>37</v>
      </c>
      <c r="F53" s="15" t="s">
        <v>121</v>
      </c>
      <c r="G53" s="52">
        <v>0</v>
      </c>
      <c r="H53" s="52">
        <v>0</v>
      </c>
      <c r="I53" s="51">
        <v>226</v>
      </c>
      <c r="J53" s="26">
        <v>0</v>
      </c>
      <c r="K53" s="15">
        <f>SUM(G53:I53)</f>
        <v>226</v>
      </c>
      <c r="L53" s="27">
        <f>SUM(K53:K53)</f>
        <v>226</v>
      </c>
      <c r="M53" s="15"/>
      <c r="N53" s="31" t="s">
        <v>94</v>
      </c>
      <c r="O53" s="45" t="s">
        <v>122</v>
      </c>
      <c r="P53" s="41">
        <v>4</v>
      </c>
      <c r="Q53" s="18">
        <f>L53/P53/2</f>
        <v>28.25</v>
      </c>
      <c r="R53" s="64"/>
    </row>
    <row r="54" spans="1:18" ht="26.25" customHeight="1">
      <c r="A54" s="95" t="s">
        <v>173</v>
      </c>
      <c r="B54" s="95" t="s">
        <v>308</v>
      </c>
      <c r="C54" s="98" t="s">
        <v>295</v>
      </c>
      <c r="D54" s="101" t="s">
        <v>120</v>
      </c>
      <c r="E54" s="101" t="s">
        <v>166</v>
      </c>
      <c r="F54" s="15" t="s">
        <v>167</v>
      </c>
      <c r="G54" s="51">
        <v>10</v>
      </c>
      <c r="H54" s="51">
        <v>4</v>
      </c>
      <c r="I54" s="52">
        <v>0</v>
      </c>
      <c r="J54" s="104">
        <f>SUM(G54:G61)</f>
        <v>100</v>
      </c>
      <c r="K54" s="16">
        <f t="shared" ref="K54:K61" si="4">SUM(G54:I54)</f>
        <v>14</v>
      </c>
      <c r="L54" s="107">
        <f>SUM(K54:K61)</f>
        <v>215</v>
      </c>
      <c r="M54" s="15"/>
      <c r="N54" s="98" t="s">
        <v>168</v>
      </c>
      <c r="O54" s="15" t="s">
        <v>116</v>
      </c>
      <c r="P54" s="164">
        <v>3</v>
      </c>
      <c r="Q54" s="192">
        <f>L54/P54/2</f>
        <v>35.833333333333336</v>
      </c>
      <c r="R54" s="183" t="s">
        <v>334</v>
      </c>
    </row>
    <row r="55" spans="1:18" ht="26.25" customHeight="1">
      <c r="A55" s="96"/>
      <c r="B55" s="96"/>
      <c r="C55" s="99"/>
      <c r="D55" s="102"/>
      <c r="E55" s="102"/>
      <c r="F55" s="86" t="s">
        <v>48</v>
      </c>
      <c r="G55" s="51">
        <v>31</v>
      </c>
      <c r="H55" s="51">
        <v>20</v>
      </c>
      <c r="I55" s="52">
        <v>0</v>
      </c>
      <c r="J55" s="105"/>
      <c r="K55" s="16">
        <f t="shared" si="4"/>
        <v>51</v>
      </c>
      <c r="L55" s="108"/>
      <c r="M55" s="87"/>
      <c r="N55" s="99"/>
      <c r="O55" s="87" t="s">
        <v>116</v>
      </c>
      <c r="P55" s="165"/>
      <c r="Q55" s="193"/>
      <c r="R55" s="184"/>
    </row>
    <row r="56" spans="1:18" ht="26.25" customHeight="1">
      <c r="A56" s="96"/>
      <c r="B56" s="96"/>
      <c r="C56" s="99"/>
      <c r="D56" s="102"/>
      <c r="E56" s="102"/>
      <c r="F56" s="15" t="s">
        <v>169</v>
      </c>
      <c r="G56" s="51">
        <v>6</v>
      </c>
      <c r="H56" s="51">
        <v>17</v>
      </c>
      <c r="I56" s="52">
        <v>0</v>
      </c>
      <c r="J56" s="105"/>
      <c r="K56" s="16">
        <f t="shared" si="4"/>
        <v>23</v>
      </c>
      <c r="L56" s="108"/>
      <c r="M56" s="15"/>
      <c r="N56" s="99"/>
      <c r="O56" s="85" t="s">
        <v>116</v>
      </c>
      <c r="P56" s="165"/>
      <c r="Q56" s="193"/>
      <c r="R56" s="184"/>
    </row>
    <row r="57" spans="1:18" ht="26.25" customHeight="1">
      <c r="A57" s="96"/>
      <c r="B57" s="96"/>
      <c r="C57" s="99"/>
      <c r="D57" s="102"/>
      <c r="E57" s="102"/>
      <c r="F57" s="15" t="s">
        <v>170</v>
      </c>
      <c r="G57" s="51">
        <v>13</v>
      </c>
      <c r="H57" s="51">
        <v>13</v>
      </c>
      <c r="I57" s="52">
        <v>0</v>
      </c>
      <c r="J57" s="105"/>
      <c r="K57" s="16">
        <f t="shared" si="4"/>
        <v>26</v>
      </c>
      <c r="L57" s="108"/>
      <c r="M57" s="15"/>
      <c r="N57" s="99"/>
      <c r="O57" s="15" t="s">
        <v>157</v>
      </c>
      <c r="P57" s="165"/>
      <c r="Q57" s="193"/>
      <c r="R57" s="184"/>
    </row>
    <row r="58" spans="1:18" ht="26.25" customHeight="1">
      <c r="A58" s="96"/>
      <c r="B58" s="96"/>
      <c r="C58" s="99"/>
      <c r="D58" s="102"/>
      <c r="E58" s="102"/>
      <c r="F58" s="15" t="s">
        <v>50</v>
      </c>
      <c r="G58" s="51">
        <v>8</v>
      </c>
      <c r="H58" s="51">
        <v>14</v>
      </c>
      <c r="I58" s="52">
        <v>0</v>
      </c>
      <c r="J58" s="105"/>
      <c r="K58" s="16">
        <f t="shared" si="4"/>
        <v>22</v>
      </c>
      <c r="L58" s="108"/>
      <c r="M58" s="15"/>
      <c r="N58" s="99"/>
      <c r="O58" s="15" t="s">
        <v>157</v>
      </c>
      <c r="P58" s="165"/>
      <c r="Q58" s="193"/>
      <c r="R58" s="184"/>
    </row>
    <row r="59" spans="1:18" ht="26.25" customHeight="1">
      <c r="A59" s="96"/>
      <c r="B59" s="96"/>
      <c r="C59" s="99"/>
      <c r="D59" s="102"/>
      <c r="E59" s="102"/>
      <c r="F59" s="85" t="s">
        <v>51</v>
      </c>
      <c r="G59" s="51">
        <v>23</v>
      </c>
      <c r="H59" s="51">
        <v>21</v>
      </c>
      <c r="I59" s="52">
        <v>0</v>
      </c>
      <c r="J59" s="105"/>
      <c r="K59" s="16">
        <f t="shared" si="4"/>
        <v>44</v>
      </c>
      <c r="L59" s="108"/>
      <c r="M59" s="15"/>
      <c r="N59" s="99"/>
      <c r="O59" s="15" t="s">
        <v>171</v>
      </c>
      <c r="P59" s="165"/>
      <c r="Q59" s="193"/>
      <c r="R59" s="184"/>
    </row>
    <row r="60" spans="1:18" ht="26.25" customHeight="1">
      <c r="A60" s="96"/>
      <c r="B60" s="96"/>
      <c r="C60" s="99"/>
      <c r="D60" s="102"/>
      <c r="E60" s="102"/>
      <c r="F60" s="15" t="s">
        <v>49</v>
      </c>
      <c r="G60" s="51">
        <v>9</v>
      </c>
      <c r="H60" s="51">
        <v>4</v>
      </c>
      <c r="I60" s="52">
        <v>0</v>
      </c>
      <c r="J60" s="105"/>
      <c r="K60" s="16">
        <f t="shared" si="4"/>
        <v>13</v>
      </c>
      <c r="L60" s="108"/>
      <c r="M60" s="15"/>
      <c r="N60" s="99"/>
      <c r="O60" s="15" t="s">
        <v>171</v>
      </c>
      <c r="P60" s="165"/>
      <c r="Q60" s="193"/>
      <c r="R60" s="184"/>
    </row>
    <row r="61" spans="1:18" ht="26.25" customHeight="1">
      <c r="A61" s="97"/>
      <c r="B61" s="97"/>
      <c r="C61" s="100"/>
      <c r="D61" s="103"/>
      <c r="E61" s="103"/>
      <c r="F61" s="15" t="s">
        <v>172</v>
      </c>
      <c r="G61" s="52">
        <v>0</v>
      </c>
      <c r="H61" s="52">
        <v>0</v>
      </c>
      <c r="I61" s="51">
        <v>22</v>
      </c>
      <c r="J61" s="106"/>
      <c r="K61" s="16">
        <f t="shared" si="4"/>
        <v>22</v>
      </c>
      <c r="L61" s="109"/>
      <c r="M61" s="15"/>
      <c r="N61" s="100"/>
      <c r="O61" s="15" t="s">
        <v>69</v>
      </c>
      <c r="P61" s="166"/>
      <c r="Q61" s="194"/>
      <c r="R61" s="185"/>
    </row>
    <row r="62" spans="1:18" ht="99.75" customHeight="1">
      <c r="A62" s="40" t="s">
        <v>177</v>
      </c>
      <c r="B62" s="40" t="s">
        <v>279</v>
      </c>
      <c r="C62" s="14" t="s">
        <v>99</v>
      </c>
      <c r="D62" s="15" t="s">
        <v>120</v>
      </c>
      <c r="E62" s="15" t="s">
        <v>141</v>
      </c>
      <c r="F62" s="15" t="s">
        <v>141</v>
      </c>
      <c r="G62" s="52">
        <v>0</v>
      </c>
      <c r="H62" s="52">
        <v>0</v>
      </c>
      <c r="I62" s="52">
        <v>403</v>
      </c>
      <c r="J62" s="26">
        <v>0</v>
      </c>
      <c r="K62" s="15">
        <f>I62</f>
        <v>403</v>
      </c>
      <c r="L62" s="27">
        <f>I62</f>
        <v>403</v>
      </c>
      <c r="M62" s="15">
        <v>55</v>
      </c>
      <c r="N62" s="31" t="s">
        <v>94</v>
      </c>
      <c r="O62" s="17" t="s">
        <v>142</v>
      </c>
      <c r="P62" s="41">
        <v>4</v>
      </c>
      <c r="Q62" s="18">
        <f>L62/P62/3</f>
        <v>33.583333333333336</v>
      </c>
      <c r="R62" s="64"/>
    </row>
    <row r="63" spans="1:18" ht="26.25" customHeight="1">
      <c r="A63" s="95" t="s">
        <v>181</v>
      </c>
      <c r="B63" s="95" t="s">
        <v>280</v>
      </c>
      <c r="C63" s="98" t="s">
        <v>152</v>
      </c>
      <c r="D63" s="98" t="s">
        <v>120</v>
      </c>
      <c r="E63" s="98" t="s">
        <v>182</v>
      </c>
      <c r="F63" s="15" t="s">
        <v>8</v>
      </c>
      <c r="G63" s="51">
        <v>4</v>
      </c>
      <c r="H63" s="51">
        <v>2</v>
      </c>
      <c r="I63" s="52">
        <v>0</v>
      </c>
      <c r="J63" s="104">
        <f>SUM(G63:G70)</f>
        <v>73</v>
      </c>
      <c r="K63" s="16">
        <f t="shared" ref="K63:K69" si="5">SUM(G63:I63)</f>
        <v>6</v>
      </c>
      <c r="L63" s="107">
        <f>SUM(K63:K70)</f>
        <v>247</v>
      </c>
      <c r="M63" s="15"/>
      <c r="N63" s="90" t="s">
        <v>338</v>
      </c>
      <c r="O63" s="17" t="s">
        <v>116</v>
      </c>
      <c r="P63" s="153">
        <v>4</v>
      </c>
      <c r="Q63" s="121">
        <f>L63/P63/2</f>
        <v>30.875</v>
      </c>
      <c r="R63" s="183" t="s">
        <v>343</v>
      </c>
    </row>
    <row r="64" spans="1:18" ht="26.25" customHeight="1">
      <c r="A64" s="96"/>
      <c r="B64" s="96"/>
      <c r="C64" s="99"/>
      <c r="D64" s="99"/>
      <c r="E64" s="99"/>
      <c r="F64" s="15" t="s">
        <v>7</v>
      </c>
      <c r="G64" s="51">
        <v>4</v>
      </c>
      <c r="H64" s="51">
        <v>8</v>
      </c>
      <c r="I64" s="52">
        <v>0</v>
      </c>
      <c r="J64" s="105"/>
      <c r="K64" s="16">
        <f>SUM(G64:I64)</f>
        <v>12</v>
      </c>
      <c r="L64" s="108"/>
      <c r="M64" s="15"/>
      <c r="N64" s="91"/>
      <c r="O64" s="15" t="s">
        <v>116</v>
      </c>
      <c r="P64" s="154"/>
      <c r="Q64" s="122"/>
      <c r="R64" s="184"/>
    </row>
    <row r="65" spans="1:18" ht="26.25" customHeight="1">
      <c r="A65" s="96"/>
      <c r="B65" s="96"/>
      <c r="C65" s="99"/>
      <c r="D65" s="99"/>
      <c r="E65" s="99"/>
      <c r="F65" s="15" t="s">
        <v>6</v>
      </c>
      <c r="G65" s="51">
        <v>5</v>
      </c>
      <c r="H65" s="51">
        <v>7</v>
      </c>
      <c r="I65" s="52">
        <v>0</v>
      </c>
      <c r="J65" s="105"/>
      <c r="K65" s="16">
        <f t="shared" si="5"/>
        <v>12</v>
      </c>
      <c r="L65" s="108"/>
      <c r="M65" s="15"/>
      <c r="N65" s="91"/>
      <c r="O65" s="17" t="s">
        <v>116</v>
      </c>
      <c r="P65" s="154"/>
      <c r="Q65" s="122"/>
      <c r="R65" s="184"/>
    </row>
    <row r="66" spans="1:18" ht="26.25" customHeight="1">
      <c r="A66" s="96"/>
      <c r="B66" s="96"/>
      <c r="C66" s="99"/>
      <c r="D66" s="99"/>
      <c r="E66" s="99"/>
      <c r="F66" s="15" t="s">
        <v>183</v>
      </c>
      <c r="G66" s="51">
        <v>12</v>
      </c>
      <c r="H66" s="51">
        <v>15</v>
      </c>
      <c r="I66" s="52">
        <v>0</v>
      </c>
      <c r="J66" s="105"/>
      <c r="K66" s="16">
        <f t="shared" si="5"/>
        <v>27</v>
      </c>
      <c r="L66" s="108"/>
      <c r="M66" s="15"/>
      <c r="N66" s="91"/>
      <c r="O66" s="17" t="s">
        <v>289</v>
      </c>
      <c r="P66" s="154"/>
      <c r="Q66" s="122"/>
      <c r="R66" s="184"/>
    </row>
    <row r="67" spans="1:18" ht="26.25" customHeight="1">
      <c r="A67" s="96"/>
      <c r="B67" s="96"/>
      <c r="C67" s="99"/>
      <c r="D67" s="99"/>
      <c r="E67" s="99"/>
      <c r="F67" s="15" t="s">
        <v>47</v>
      </c>
      <c r="G67" s="51">
        <v>11</v>
      </c>
      <c r="H67" s="51">
        <v>9</v>
      </c>
      <c r="I67" s="52">
        <v>0</v>
      </c>
      <c r="J67" s="105"/>
      <c r="K67" s="16">
        <f t="shared" si="5"/>
        <v>20</v>
      </c>
      <c r="L67" s="108"/>
      <c r="M67" s="15"/>
      <c r="N67" s="91"/>
      <c r="O67" s="17" t="s">
        <v>157</v>
      </c>
      <c r="P67" s="154"/>
      <c r="Q67" s="122"/>
      <c r="R67" s="184"/>
    </row>
    <row r="68" spans="1:18" ht="26.25" customHeight="1">
      <c r="A68" s="96"/>
      <c r="B68" s="96"/>
      <c r="C68" s="99"/>
      <c r="D68" s="99"/>
      <c r="E68" s="99"/>
      <c r="F68" s="15" t="s">
        <v>184</v>
      </c>
      <c r="G68" s="51">
        <v>11</v>
      </c>
      <c r="H68" s="51">
        <v>14</v>
      </c>
      <c r="I68" s="52">
        <v>0</v>
      </c>
      <c r="J68" s="105"/>
      <c r="K68" s="16">
        <f t="shared" si="5"/>
        <v>25</v>
      </c>
      <c r="L68" s="108"/>
      <c r="M68" s="15"/>
      <c r="N68" s="91"/>
      <c r="O68" s="17" t="s">
        <v>157</v>
      </c>
      <c r="P68" s="154"/>
      <c r="Q68" s="122"/>
      <c r="R68" s="184"/>
    </row>
    <row r="69" spans="1:18" ht="26.25" customHeight="1">
      <c r="A69" s="96"/>
      <c r="B69" s="96"/>
      <c r="C69" s="99"/>
      <c r="D69" s="99"/>
      <c r="E69" s="99"/>
      <c r="F69" s="15" t="s">
        <v>38</v>
      </c>
      <c r="G69" s="52">
        <v>0</v>
      </c>
      <c r="H69" s="52">
        <v>0</v>
      </c>
      <c r="I69" s="51">
        <v>85</v>
      </c>
      <c r="J69" s="105"/>
      <c r="K69" s="16">
        <f t="shared" si="5"/>
        <v>85</v>
      </c>
      <c r="L69" s="108"/>
      <c r="M69" s="15"/>
      <c r="N69" s="91"/>
      <c r="O69" s="45" t="s">
        <v>104</v>
      </c>
      <c r="P69" s="154"/>
      <c r="Q69" s="122"/>
      <c r="R69" s="184"/>
    </row>
    <row r="70" spans="1:18" ht="26.25" customHeight="1">
      <c r="A70" s="97"/>
      <c r="B70" s="97"/>
      <c r="C70" s="100"/>
      <c r="D70" s="100"/>
      <c r="E70" s="100"/>
      <c r="F70" s="15" t="s">
        <v>182</v>
      </c>
      <c r="G70" s="51">
        <v>26</v>
      </c>
      <c r="H70" s="51">
        <v>34</v>
      </c>
      <c r="I70" s="52">
        <v>0</v>
      </c>
      <c r="J70" s="106"/>
      <c r="K70" s="16">
        <f t="shared" ref="K70:K77" si="6">SUM(G70:I70)</f>
        <v>60</v>
      </c>
      <c r="L70" s="109"/>
      <c r="M70" s="15">
        <v>20</v>
      </c>
      <c r="N70" s="92"/>
      <c r="O70" s="45" t="s">
        <v>104</v>
      </c>
      <c r="P70" s="155"/>
      <c r="Q70" s="123"/>
      <c r="R70" s="185"/>
    </row>
    <row r="71" spans="1:18" ht="26.25" customHeight="1">
      <c r="A71" s="114" t="s">
        <v>185</v>
      </c>
      <c r="B71" s="114" t="s">
        <v>174</v>
      </c>
      <c r="C71" s="115" t="s">
        <v>294</v>
      </c>
      <c r="D71" s="120" t="s">
        <v>120</v>
      </c>
      <c r="E71" s="120" t="s">
        <v>42</v>
      </c>
      <c r="F71" s="15" t="s">
        <v>17</v>
      </c>
      <c r="G71" s="51">
        <v>4</v>
      </c>
      <c r="H71" s="51">
        <v>3</v>
      </c>
      <c r="I71" s="52">
        <v>0</v>
      </c>
      <c r="J71" s="140">
        <f>SUM(G71:G76)</f>
        <v>21</v>
      </c>
      <c r="K71" s="16">
        <f t="shared" si="6"/>
        <v>7</v>
      </c>
      <c r="L71" s="141">
        <f>SUM(K71:K76)</f>
        <v>60</v>
      </c>
      <c r="M71" s="15"/>
      <c r="N71" s="142" t="s">
        <v>178</v>
      </c>
      <c r="O71" s="17" t="s">
        <v>179</v>
      </c>
      <c r="P71" s="159">
        <v>2</v>
      </c>
      <c r="Q71" s="143">
        <f>L71/P71</f>
        <v>30</v>
      </c>
      <c r="R71" s="187" t="s">
        <v>325</v>
      </c>
    </row>
    <row r="72" spans="1:18" ht="26.25" customHeight="1">
      <c r="A72" s="114"/>
      <c r="B72" s="114"/>
      <c r="C72" s="115"/>
      <c r="D72" s="120"/>
      <c r="E72" s="120"/>
      <c r="F72" s="15" t="s">
        <v>16</v>
      </c>
      <c r="G72" s="51">
        <v>1</v>
      </c>
      <c r="H72" s="51">
        <v>3</v>
      </c>
      <c r="I72" s="52">
        <v>0</v>
      </c>
      <c r="J72" s="140"/>
      <c r="K72" s="16">
        <f t="shared" si="6"/>
        <v>4</v>
      </c>
      <c r="L72" s="141"/>
      <c r="M72" s="15"/>
      <c r="N72" s="142"/>
      <c r="O72" s="17" t="s">
        <v>179</v>
      </c>
      <c r="P72" s="159"/>
      <c r="Q72" s="143"/>
      <c r="R72" s="188"/>
    </row>
    <row r="73" spans="1:18" ht="26.25" customHeight="1">
      <c r="A73" s="114"/>
      <c r="B73" s="114"/>
      <c r="C73" s="115"/>
      <c r="D73" s="120"/>
      <c r="E73" s="120"/>
      <c r="F73" s="15" t="s">
        <v>15</v>
      </c>
      <c r="G73" s="51">
        <v>8</v>
      </c>
      <c r="H73" s="51">
        <v>8</v>
      </c>
      <c r="I73" s="52">
        <v>0</v>
      </c>
      <c r="J73" s="140"/>
      <c r="K73" s="16">
        <f t="shared" si="6"/>
        <v>16</v>
      </c>
      <c r="L73" s="141"/>
      <c r="M73" s="15"/>
      <c r="N73" s="142"/>
      <c r="O73" s="17" t="s">
        <v>179</v>
      </c>
      <c r="P73" s="159"/>
      <c r="Q73" s="143"/>
      <c r="R73" s="188"/>
    </row>
    <row r="74" spans="1:18" ht="26.25" customHeight="1">
      <c r="A74" s="114"/>
      <c r="B74" s="114"/>
      <c r="C74" s="115"/>
      <c r="D74" s="120"/>
      <c r="E74" s="120"/>
      <c r="F74" s="15" t="s">
        <v>180</v>
      </c>
      <c r="G74" s="51">
        <v>0</v>
      </c>
      <c r="H74" s="51">
        <v>1</v>
      </c>
      <c r="I74" s="52">
        <v>0</v>
      </c>
      <c r="J74" s="140"/>
      <c r="K74" s="16">
        <f t="shared" si="6"/>
        <v>1</v>
      </c>
      <c r="L74" s="141"/>
      <c r="M74" s="15"/>
      <c r="N74" s="142"/>
      <c r="O74" s="17" t="s">
        <v>179</v>
      </c>
      <c r="P74" s="159"/>
      <c r="Q74" s="143"/>
      <c r="R74" s="188"/>
    </row>
    <row r="75" spans="1:18" s="9" customFormat="1" ht="26.25" customHeight="1">
      <c r="A75" s="114"/>
      <c r="B75" s="114"/>
      <c r="C75" s="115"/>
      <c r="D75" s="120"/>
      <c r="E75" s="120"/>
      <c r="F75" s="15" t="s">
        <v>149</v>
      </c>
      <c r="G75" s="52">
        <v>8</v>
      </c>
      <c r="H75" s="52">
        <v>6</v>
      </c>
      <c r="I75" s="52">
        <v>0</v>
      </c>
      <c r="J75" s="140"/>
      <c r="K75" s="15">
        <f t="shared" si="6"/>
        <v>14</v>
      </c>
      <c r="L75" s="141"/>
      <c r="M75" s="15"/>
      <c r="N75" s="142"/>
      <c r="O75" s="17" t="s">
        <v>208</v>
      </c>
      <c r="P75" s="159"/>
      <c r="Q75" s="143"/>
      <c r="R75" s="188"/>
    </row>
    <row r="76" spans="1:18" ht="26.25" customHeight="1">
      <c r="A76" s="114"/>
      <c r="B76" s="114"/>
      <c r="C76" s="115"/>
      <c r="D76" s="120"/>
      <c r="E76" s="120"/>
      <c r="F76" s="15" t="s">
        <v>42</v>
      </c>
      <c r="G76" s="52">
        <v>0</v>
      </c>
      <c r="H76" s="52">
        <v>0</v>
      </c>
      <c r="I76" s="51">
        <v>18</v>
      </c>
      <c r="J76" s="140"/>
      <c r="K76" s="16">
        <f t="shared" si="6"/>
        <v>18</v>
      </c>
      <c r="L76" s="141"/>
      <c r="M76" s="15"/>
      <c r="N76" s="142"/>
      <c r="O76" s="17" t="s">
        <v>179</v>
      </c>
      <c r="P76" s="159"/>
      <c r="Q76" s="143"/>
      <c r="R76" s="189"/>
    </row>
    <row r="77" spans="1:18" s="39" customFormat="1" ht="74.25" customHeight="1">
      <c r="A77" s="40" t="s">
        <v>187</v>
      </c>
      <c r="B77" s="40" t="s">
        <v>313</v>
      </c>
      <c r="C77" s="14" t="s">
        <v>270</v>
      </c>
      <c r="D77" s="15" t="s">
        <v>120</v>
      </c>
      <c r="E77" s="15" t="s">
        <v>186</v>
      </c>
      <c r="F77" s="15" t="s">
        <v>186</v>
      </c>
      <c r="G77" s="51">
        <v>0</v>
      </c>
      <c r="H77" s="51">
        <v>0</v>
      </c>
      <c r="I77" s="52">
        <v>226</v>
      </c>
      <c r="J77" s="26">
        <v>0</v>
      </c>
      <c r="K77" s="15">
        <f t="shared" si="6"/>
        <v>226</v>
      </c>
      <c r="L77" s="27">
        <f>K77</f>
        <v>226</v>
      </c>
      <c r="M77" s="15">
        <v>30</v>
      </c>
      <c r="N77" s="31" t="s">
        <v>94</v>
      </c>
      <c r="O77" s="45" t="s">
        <v>142</v>
      </c>
      <c r="P77" s="41">
        <v>4</v>
      </c>
      <c r="Q77" s="18">
        <f>L77/P77/2</f>
        <v>28.25</v>
      </c>
      <c r="R77" s="63"/>
    </row>
    <row r="78" spans="1:18" s="10" customFormat="1" ht="56.25" customHeight="1">
      <c r="A78" s="40" t="s">
        <v>190</v>
      </c>
      <c r="B78" s="40" t="s">
        <v>282</v>
      </c>
      <c r="C78" s="14" t="s">
        <v>284</v>
      </c>
      <c r="D78" s="15" t="s">
        <v>120</v>
      </c>
      <c r="E78" s="15" t="s">
        <v>188</v>
      </c>
      <c r="F78" s="15" t="s">
        <v>189</v>
      </c>
      <c r="G78" s="52">
        <v>0</v>
      </c>
      <c r="H78" s="52">
        <v>0</v>
      </c>
      <c r="I78" s="52">
        <v>259</v>
      </c>
      <c r="J78" s="26">
        <v>0</v>
      </c>
      <c r="K78" s="120">
        <f>I78+I79</f>
        <v>518</v>
      </c>
      <c r="L78" s="27">
        <f>I78</f>
        <v>259</v>
      </c>
      <c r="M78" s="15"/>
      <c r="N78" s="31" t="s">
        <v>94</v>
      </c>
      <c r="O78" s="45" t="s">
        <v>142</v>
      </c>
      <c r="P78" s="41">
        <v>4</v>
      </c>
      <c r="Q78" s="18">
        <f>L78/P78/2</f>
        <v>32.375</v>
      </c>
      <c r="R78" s="64"/>
    </row>
    <row r="79" spans="1:18" s="10" customFormat="1" ht="56.25" customHeight="1">
      <c r="A79" s="40" t="s">
        <v>326</v>
      </c>
      <c r="B79" s="40" t="s">
        <v>283</v>
      </c>
      <c r="C79" s="29" t="s">
        <v>107</v>
      </c>
      <c r="D79" s="15" t="s">
        <v>120</v>
      </c>
      <c r="E79" s="15" t="s">
        <v>36</v>
      </c>
      <c r="F79" s="15" t="s">
        <v>36</v>
      </c>
      <c r="G79" s="52">
        <v>0</v>
      </c>
      <c r="H79" s="52">
        <v>0</v>
      </c>
      <c r="I79" s="52">
        <v>259</v>
      </c>
      <c r="J79" s="26">
        <v>0</v>
      </c>
      <c r="K79" s="120"/>
      <c r="L79" s="27">
        <f>I79</f>
        <v>259</v>
      </c>
      <c r="M79" s="15"/>
      <c r="N79" s="31" t="s">
        <v>94</v>
      </c>
      <c r="O79" s="45" t="s">
        <v>142</v>
      </c>
      <c r="P79" s="41">
        <v>4</v>
      </c>
      <c r="Q79" s="18">
        <f>L79/P79/2</f>
        <v>32.375</v>
      </c>
      <c r="R79" s="64"/>
    </row>
    <row r="80" spans="1:18" s="36" customFormat="1" ht="26.25" customHeight="1">
      <c r="A80" s="125">
        <v>27</v>
      </c>
      <c r="B80" s="136" t="s">
        <v>309</v>
      </c>
      <c r="C80" s="125" t="s">
        <v>295</v>
      </c>
      <c r="D80" s="125" t="s">
        <v>113</v>
      </c>
      <c r="E80" s="125" t="s">
        <v>215</v>
      </c>
      <c r="F80" s="32" t="s">
        <v>9</v>
      </c>
      <c r="G80" s="37">
        <v>17</v>
      </c>
      <c r="H80" s="37">
        <v>23</v>
      </c>
      <c r="I80" s="34">
        <v>0</v>
      </c>
      <c r="J80" s="139">
        <f>SUM(G80:G87)</f>
        <v>83</v>
      </c>
      <c r="K80" s="33">
        <f t="shared" ref="K80:K87" si="7">SUM(G80:I80)</f>
        <v>40</v>
      </c>
      <c r="L80" s="124">
        <f>SUM(K80:K87)</f>
        <v>177</v>
      </c>
      <c r="M80" s="34"/>
      <c r="N80" s="89" t="s">
        <v>216</v>
      </c>
      <c r="O80" s="125" t="s">
        <v>126</v>
      </c>
      <c r="P80" s="127">
        <v>3</v>
      </c>
      <c r="Q80" s="128">
        <f>L80/P80/3</f>
        <v>19.666666666666668</v>
      </c>
      <c r="R80" s="176" t="s">
        <v>302</v>
      </c>
    </row>
    <row r="81" spans="1:18" s="38" customFormat="1" ht="26.25" customHeight="1">
      <c r="A81" s="125"/>
      <c r="B81" s="136"/>
      <c r="C81" s="125"/>
      <c r="D81" s="125"/>
      <c r="E81" s="125"/>
      <c r="F81" s="32" t="s">
        <v>217</v>
      </c>
      <c r="G81" s="37">
        <v>6</v>
      </c>
      <c r="H81" s="37">
        <v>7</v>
      </c>
      <c r="I81" s="34">
        <v>0</v>
      </c>
      <c r="J81" s="139"/>
      <c r="K81" s="33">
        <f t="shared" si="7"/>
        <v>13</v>
      </c>
      <c r="L81" s="124"/>
      <c r="M81" s="34"/>
      <c r="N81" s="89"/>
      <c r="O81" s="125"/>
      <c r="P81" s="127"/>
      <c r="Q81" s="128"/>
      <c r="R81" s="177"/>
    </row>
    <row r="82" spans="1:18" s="38" customFormat="1" ht="26.25" customHeight="1">
      <c r="A82" s="125"/>
      <c r="B82" s="136"/>
      <c r="C82" s="125"/>
      <c r="D82" s="125"/>
      <c r="E82" s="125"/>
      <c r="F82" s="32" t="s">
        <v>218</v>
      </c>
      <c r="G82" s="37">
        <v>12</v>
      </c>
      <c r="H82" s="37">
        <v>18</v>
      </c>
      <c r="I82" s="32">
        <v>0</v>
      </c>
      <c r="J82" s="139"/>
      <c r="K82" s="33">
        <f t="shared" si="7"/>
        <v>30</v>
      </c>
      <c r="L82" s="124"/>
      <c r="M82" s="34"/>
      <c r="N82" s="89"/>
      <c r="O82" s="125"/>
      <c r="P82" s="127"/>
      <c r="Q82" s="128"/>
      <c r="R82" s="177"/>
    </row>
    <row r="83" spans="1:18" s="38" customFormat="1" ht="26.25" customHeight="1">
      <c r="A83" s="125"/>
      <c r="B83" s="136"/>
      <c r="C83" s="125"/>
      <c r="D83" s="125"/>
      <c r="E83" s="125"/>
      <c r="F83" s="32" t="s">
        <v>35</v>
      </c>
      <c r="G83" s="37">
        <v>6</v>
      </c>
      <c r="H83" s="37">
        <v>7</v>
      </c>
      <c r="I83" s="32">
        <v>0</v>
      </c>
      <c r="J83" s="139"/>
      <c r="K83" s="33">
        <f t="shared" si="7"/>
        <v>13</v>
      </c>
      <c r="L83" s="124"/>
      <c r="M83" s="34"/>
      <c r="N83" s="89"/>
      <c r="O83" s="125"/>
      <c r="P83" s="127"/>
      <c r="Q83" s="128"/>
      <c r="R83" s="177"/>
    </row>
    <row r="84" spans="1:18" s="38" customFormat="1" ht="26.25" customHeight="1">
      <c r="A84" s="125"/>
      <c r="B84" s="136"/>
      <c r="C84" s="125"/>
      <c r="D84" s="125"/>
      <c r="E84" s="125"/>
      <c r="F84" s="32" t="s">
        <v>219</v>
      </c>
      <c r="G84" s="37">
        <v>6</v>
      </c>
      <c r="H84" s="37">
        <v>4</v>
      </c>
      <c r="I84" s="32">
        <v>0</v>
      </c>
      <c r="J84" s="139"/>
      <c r="K84" s="33">
        <f t="shared" si="7"/>
        <v>10</v>
      </c>
      <c r="L84" s="124"/>
      <c r="M84" s="34"/>
      <c r="N84" s="89"/>
      <c r="O84" s="125" t="s">
        <v>179</v>
      </c>
      <c r="P84" s="127"/>
      <c r="Q84" s="128"/>
      <c r="R84" s="177"/>
    </row>
    <row r="85" spans="1:18" s="13" customFormat="1" ht="26.25" customHeight="1">
      <c r="A85" s="125"/>
      <c r="B85" s="136"/>
      <c r="C85" s="125"/>
      <c r="D85" s="125"/>
      <c r="E85" s="125"/>
      <c r="F85" s="32" t="s">
        <v>32</v>
      </c>
      <c r="G85" s="37">
        <v>9</v>
      </c>
      <c r="H85" s="37">
        <v>10</v>
      </c>
      <c r="I85" s="32">
        <v>0</v>
      </c>
      <c r="J85" s="139"/>
      <c r="K85" s="33">
        <f t="shared" si="7"/>
        <v>19</v>
      </c>
      <c r="L85" s="124"/>
      <c r="M85" s="34"/>
      <c r="N85" s="89"/>
      <c r="O85" s="125"/>
      <c r="P85" s="127"/>
      <c r="Q85" s="128"/>
      <c r="R85" s="177"/>
    </row>
    <row r="86" spans="1:18" s="13" customFormat="1" ht="26.25" customHeight="1">
      <c r="A86" s="125"/>
      <c r="B86" s="136"/>
      <c r="C86" s="125"/>
      <c r="D86" s="125"/>
      <c r="E86" s="125"/>
      <c r="F86" s="32" t="s">
        <v>220</v>
      </c>
      <c r="G86" s="32">
        <v>22</v>
      </c>
      <c r="H86" s="32">
        <v>21</v>
      </c>
      <c r="I86" s="37">
        <v>0</v>
      </c>
      <c r="J86" s="139"/>
      <c r="K86" s="33">
        <f t="shared" si="7"/>
        <v>43</v>
      </c>
      <c r="L86" s="124"/>
      <c r="M86" s="34"/>
      <c r="N86" s="89"/>
      <c r="O86" s="125"/>
      <c r="P86" s="127"/>
      <c r="Q86" s="128"/>
      <c r="R86" s="177"/>
    </row>
    <row r="87" spans="1:18" s="13" customFormat="1" ht="22.5" customHeight="1">
      <c r="A87" s="125"/>
      <c r="B87" s="136"/>
      <c r="C87" s="125"/>
      <c r="D87" s="125"/>
      <c r="E87" s="125"/>
      <c r="F87" s="32" t="s">
        <v>221</v>
      </c>
      <c r="G87" s="32">
        <v>5</v>
      </c>
      <c r="H87" s="32">
        <v>4</v>
      </c>
      <c r="I87" s="37">
        <v>0</v>
      </c>
      <c r="J87" s="139"/>
      <c r="K87" s="33">
        <f t="shared" si="7"/>
        <v>9</v>
      </c>
      <c r="L87" s="124"/>
      <c r="M87" s="34"/>
      <c r="N87" s="89"/>
      <c r="O87" s="125"/>
      <c r="P87" s="127"/>
      <c r="Q87" s="128"/>
      <c r="R87" s="178"/>
    </row>
    <row r="88" spans="1:18" s="61" customFormat="1" ht="26.25" customHeight="1">
      <c r="A88" s="125">
        <v>28</v>
      </c>
      <c r="B88" s="136" t="s">
        <v>310</v>
      </c>
      <c r="C88" s="125" t="s">
        <v>297</v>
      </c>
      <c r="D88" s="125" t="s">
        <v>222</v>
      </c>
      <c r="E88" s="125" t="s">
        <v>70</v>
      </c>
      <c r="F88" s="32" t="s">
        <v>215</v>
      </c>
      <c r="G88" s="32">
        <v>0</v>
      </c>
      <c r="H88" s="32">
        <v>0</v>
      </c>
      <c r="I88" s="37">
        <v>78</v>
      </c>
      <c r="J88" s="139">
        <f>SUM(G88:G89)</f>
        <v>0</v>
      </c>
      <c r="K88" s="33">
        <f>SUM(G88:I88)</f>
        <v>78</v>
      </c>
      <c r="L88" s="124">
        <f>SUM(K88:K89)</f>
        <v>95</v>
      </c>
      <c r="M88" s="34"/>
      <c r="N88" s="89" t="s">
        <v>54</v>
      </c>
      <c r="O88" s="126" t="s">
        <v>223</v>
      </c>
      <c r="P88" s="127">
        <v>2</v>
      </c>
      <c r="Q88" s="128">
        <f>L88/P88/3</f>
        <v>15.833333333333334</v>
      </c>
      <c r="R88" s="186" t="s">
        <v>258</v>
      </c>
    </row>
    <row r="89" spans="1:18" s="62" customFormat="1" ht="39.75" customHeight="1">
      <c r="A89" s="125"/>
      <c r="B89" s="89"/>
      <c r="C89" s="125"/>
      <c r="D89" s="125"/>
      <c r="E89" s="125"/>
      <c r="F89" s="32" t="s">
        <v>224</v>
      </c>
      <c r="G89" s="32">
        <v>0</v>
      </c>
      <c r="H89" s="32">
        <v>0</v>
      </c>
      <c r="I89" s="37">
        <v>17</v>
      </c>
      <c r="J89" s="139"/>
      <c r="K89" s="33">
        <f>SUM(G89:I89)</f>
        <v>17</v>
      </c>
      <c r="L89" s="124"/>
      <c r="M89" s="34"/>
      <c r="N89" s="89"/>
      <c r="O89" s="125"/>
      <c r="P89" s="127"/>
      <c r="Q89" s="128"/>
      <c r="R89" s="186"/>
    </row>
    <row r="90" spans="1:18" s="39" customFormat="1" ht="23.25" customHeight="1">
      <c r="A90" s="136" t="s">
        <v>330</v>
      </c>
      <c r="B90" s="136" t="s">
        <v>296</v>
      </c>
      <c r="C90" s="89" t="s">
        <v>99</v>
      </c>
      <c r="D90" s="89" t="s">
        <v>93</v>
      </c>
      <c r="E90" s="89" t="s">
        <v>191</v>
      </c>
      <c r="F90" s="32" t="s">
        <v>192</v>
      </c>
      <c r="G90" s="37">
        <v>10</v>
      </c>
      <c r="H90" s="37">
        <v>4</v>
      </c>
      <c r="I90" s="32">
        <v>0</v>
      </c>
      <c r="J90" s="88">
        <f>SUM(G90:G97)</f>
        <v>126</v>
      </c>
      <c r="K90" s="33">
        <f t="shared" ref="K90:K97" si="8">SUM(G90:I90)</f>
        <v>14</v>
      </c>
      <c r="L90" s="88">
        <f>SUM(K90:K97)</f>
        <v>263</v>
      </c>
      <c r="M90" s="34"/>
      <c r="N90" s="88" t="s">
        <v>193</v>
      </c>
      <c r="O90" s="32" t="s">
        <v>116</v>
      </c>
      <c r="P90" s="127">
        <v>4</v>
      </c>
      <c r="Q90" s="137">
        <f>L90/P90/3</f>
        <v>21.916666666666668</v>
      </c>
      <c r="R90" s="173" t="s">
        <v>257</v>
      </c>
    </row>
    <row r="91" spans="1:18" s="36" customFormat="1" ht="26.25" customHeight="1">
      <c r="A91" s="89"/>
      <c r="B91" s="89"/>
      <c r="C91" s="89"/>
      <c r="D91" s="89"/>
      <c r="E91" s="89"/>
      <c r="F91" s="32" t="s">
        <v>209</v>
      </c>
      <c r="G91" s="37">
        <v>7</v>
      </c>
      <c r="H91" s="37">
        <v>1</v>
      </c>
      <c r="I91" s="32">
        <v>0</v>
      </c>
      <c r="J91" s="88"/>
      <c r="K91" s="33">
        <f t="shared" si="8"/>
        <v>8</v>
      </c>
      <c r="L91" s="88"/>
      <c r="M91" s="34"/>
      <c r="N91" s="88"/>
      <c r="O91" s="32" t="s">
        <v>116</v>
      </c>
      <c r="P91" s="127"/>
      <c r="Q91" s="137"/>
      <c r="R91" s="174"/>
    </row>
    <row r="92" spans="1:18" s="36" customFormat="1" ht="26.25" customHeight="1">
      <c r="A92" s="89"/>
      <c r="B92" s="89"/>
      <c r="C92" s="89"/>
      <c r="D92" s="89"/>
      <c r="E92" s="89"/>
      <c r="F92" s="32" t="s">
        <v>210</v>
      </c>
      <c r="G92" s="37">
        <v>6</v>
      </c>
      <c r="H92" s="37">
        <v>7</v>
      </c>
      <c r="I92" s="32">
        <v>0</v>
      </c>
      <c r="J92" s="88"/>
      <c r="K92" s="33">
        <f t="shared" si="8"/>
        <v>13</v>
      </c>
      <c r="L92" s="88"/>
      <c r="M92" s="34"/>
      <c r="N92" s="88"/>
      <c r="O92" s="32" t="s">
        <v>289</v>
      </c>
      <c r="P92" s="127"/>
      <c r="Q92" s="137"/>
      <c r="R92" s="174"/>
    </row>
    <row r="93" spans="1:18" s="36" customFormat="1" ht="26.25" customHeight="1">
      <c r="A93" s="89"/>
      <c r="B93" s="89"/>
      <c r="C93" s="89"/>
      <c r="D93" s="89"/>
      <c r="E93" s="89"/>
      <c r="F93" s="32" t="s">
        <v>211</v>
      </c>
      <c r="G93" s="37">
        <v>7</v>
      </c>
      <c r="H93" s="37">
        <v>6</v>
      </c>
      <c r="I93" s="32">
        <v>0</v>
      </c>
      <c r="J93" s="88"/>
      <c r="K93" s="33">
        <f t="shared" si="8"/>
        <v>13</v>
      </c>
      <c r="L93" s="88"/>
      <c r="M93" s="34"/>
      <c r="N93" s="88"/>
      <c r="O93" s="32" t="s">
        <v>289</v>
      </c>
      <c r="P93" s="127"/>
      <c r="Q93" s="137"/>
      <c r="R93" s="174"/>
    </row>
    <row r="94" spans="1:18" s="36" customFormat="1" ht="26.25" customHeight="1">
      <c r="A94" s="89"/>
      <c r="B94" s="89"/>
      <c r="C94" s="89"/>
      <c r="D94" s="89"/>
      <c r="E94" s="89"/>
      <c r="F94" s="32" t="s">
        <v>212</v>
      </c>
      <c r="G94" s="37">
        <v>6</v>
      </c>
      <c r="H94" s="37">
        <v>4</v>
      </c>
      <c r="I94" s="32">
        <v>0</v>
      </c>
      <c r="J94" s="88"/>
      <c r="K94" s="33">
        <f t="shared" si="8"/>
        <v>10</v>
      </c>
      <c r="L94" s="88"/>
      <c r="M94" s="34"/>
      <c r="N94" s="88"/>
      <c r="O94" s="32" t="s">
        <v>289</v>
      </c>
      <c r="P94" s="127"/>
      <c r="Q94" s="137"/>
      <c r="R94" s="174"/>
    </row>
    <row r="95" spans="1:18" s="36" customFormat="1" ht="26.25" customHeight="1">
      <c r="A95" s="89"/>
      <c r="B95" s="89"/>
      <c r="C95" s="89"/>
      <c r="D95" s="89"/>
      <c r="E95" s="89"/>
      <c r="F95" s="32" t="s">
        <v>213</v>
      </c>
      <c r="G95" s="37">
        <v>7</v>
      </c>
      <c r="H95" s="37">
        <v>9</v>
      </c>
      <c r="I95" s="32">
        <v>0</v>
      </c>
      <c r="J95" s="88"/>
      <c r="K95" s="33">
        <f t="shared" si="8"/>
        <v>16</v>
      </c>
      <c r="L95" s="88"/>
      <c r="M95" s="34"/>
      <c r="N95" s="88"/>
      <c r="O95" s="32" t="s">
        <v>135</v>
      </c>
      <c r="P95" s="127"/>
      <c r="Q95" s="137"/>
      <c r="R95" s="174"/>
    </row>
    <row r="96" spans="1:18" s="36" customFormat="1" ht="26.25" customHeight="1">
      <c r="A96" s="89"/>
      <c r="B96" s="89"/>
      <c r="C96" s="89"/>
      <c r="D96" s="89"/>
      <c r="E96" s="89"/>
      <c r="F96" s="32" t="s">
        <v>298</v>
      </c>
      <c r="G96" s="37">
        <v>43</v>
      </c>
      <c r="H96" s="37">
        <v>52</v>
      </c>
      <c r="I96" s="34">
        <v>0</v>
      </c>
      <c r="J96" s="88"/>
      <c r="K96" s="33">
        <f t="shared" si="8"/>
        <v>95</v>
      </c>
      <c r="L96" s="88"/>
      <c r="M96" s="34"/>
      <c r="N96" s="88"/>
      <c r="O96" s="32" t="s">
        <v>135</v>
      </c>
      <c r="P96" s="127"/>
      <c r="Q96" s="137"/>
      <c r="R96" s="174"/>
    </row>
    <row r="97" spans="1:18" s="36" customFormat="1" ht="26.25" customHeight="1">
      <c r="A97" s="89"/>
      <c r="B97" s="89"/>
      <c r="C97" s="89"/>
      <c r="D97" s="89"/>
      <c r="E97" s="89"/>
      <c r="F97" s="32" t="s">
        <v>214</v>
      </c>
      <c r="G97" s="37">
        <v>40</v>
      </c>
      <c r="H97" s="37">
        <v>54</v>
      </c>
      <c r="I97" s="34">
        <v>0</v>
      </c>
      <c r="J97" s="88"/>
      <c r="K97" s="33">
        <f t="shared" si="8"/>
        <v>94</v>
      </c>
      <c r="L97" s="88"/>
      <c r="M97" s="34"/>
      <c r="N97" s="88"/>
      <c r="O97" s="32" t="s">
        <v>135</v>
      </c>
      <c r="P97" s="127"/>
      <c r="Q97" s="137"/>
      <c r="R97" s="175"/>
    </row>
    <row r="98" spans="1:18" s="13" customFormat="1" ht="26.25" customHeight="1">
      <c r="A98" s="125">
        <v>30</v>
      </c>
      <c r="B98" s="191">
        <v>43775</v>
      </c>
      <c r="C98" s="125" t="s">
        <v>225</v>
      </c>
      <c r="D98" s="125" t="s">
        <v>226</v>
      </c>
      <c r="E98" s="125" t="s">
        <v>227</v>
      </c>
      <c r="F98" s="32" t="s">
        <v>20</v>
      </c>
      <c r="G98" s="37">
        <v>2</v>
      </c>
      <c r="H98" s="37">
        <v>5</v>
      </c>
      <c r="I98" s="32">
        <v>0</v>
      </c>
      <c r="J98" s="88">
        <f>SUM(G98:G109)</f>
        <v>57</v>
      </c>
      <c r="K98" s="33">
        <f t="shared" ref="K98:K113" si="9">SUM(G98:I98)</f>
        <v>7</v>
      </c>
      <c r="L98" s="124">
        <f>SUM(K98:K109)</f>
        <v>169</v>
      </c>
      <c r="M98" s="34"/>
      <c r="N98" s="89" t="s">
        <v>54</v>
      </c>
      <c r="O98" s="125" t="s">
        <v>228</v>
      </c>
      <c r="P98" s="127">
        <v>3</v>
      </c>
      <c r="Q98" s="138">
        <f>L98/P98/3</f>
        <v>18.777777777777779</v>
      </c>
      <c r="R98" s="129" t="s">
        <v>259</v>
      </c>
    </row>
    <row r="99" spans="1:18" s="13" customFormat="1" ht="26.25" customHeight="1">
      <c r="A99" s="125"/>
      <c r="B99" s="191"/>
      <c r="C99" s="125"/>
      <c r="D99" s="125"/>
      <c r="E99" s="125"/>
      <c r="F99" s="32" t="s">
        <v>229</v>
      </c>
      <c r="G99" s="37">
        <v>7</v>
      </c>
      <c r="H99" s="37">
        <v>7</v>
      </c>
      <c r="I99" s="32">
        <v>0</v>
      </c>
      <c r="J99" s="88"/>
      <c r="K99" s="33">
        <f t="shared" si="9"/>
        <v>14</v>
      </c>
      <c r="L99" s="124"/>
      <c r="M99" s="34"/>
      <c r="N99" s="89"/>
      <c r="O99" s="125"/>
      <c r="P99" s="127"/>
      <c r="Q99" s="138"/>
      <c r="R99" s="130"/>
    </row>
    <row r="100" spans="1:18" s="13" customFormat="1" ht="26.25" customHeight="1">
      <c r="A100" s="125"/>
      <c r="B100" s="191"/>
      <c r="C100" s="125"/>
      <c r="D100" s="125"/>
      <c r="E100" s="125"/>
      <c r="F100" s="32" t="s">
        <v>230</v>
      </c>
      <c r="G100" s="37">
        <v>2</v>
      </c>
      <c r="H100" s="37">
        <v>4</v>
      </c>
      <c r="I100" s="32">
        <v>0</v>
      </c>
      <c r="J100" s="88"/>
      <c r="K100" s="33">
        <f t="shared" si="9"/>
        <v>6</v>
      </c>
      <c r="L100" s="124"/>
      <c r="M100" s="34"/>
      <c r="N100" s="89"/>
      <c r="O100" s="125"/>
      <c r="P100" s="127"/>
      <c r="Q100" s="138"/>
      <c r="R100" s="130"/>
    </row>
    <row r="101" spans="1:18" s="13" customFormat="1" ht="26.25" customHeight="1">
      <c r="A101" s="125"/>
      <c r="B101" s="191"/>
      <c r="C101" s="125"/>
      <c r="D101" s="125"/>
      <c r="E101" s="125"/>
      <c r="F101" s="32" t="s">
        <v>22</v>
      </c>
      <c r="G101" s="37">
        <v>5</v>
      </c>
      <c r="H101" s="37">
        <v>3</v>
      </c>
      <c r="I101" s="32">
        <v>0</v>
      </c>
      <c r="J101" s="88"/>
      <c r="K101" s="33">
        <f t="shared" si="9"/>
        <v>8</v>
      </c>
      <c r="L101" s="124"/>
      <c r="M101" s="34"/>
      <c r="N101" s="89"/>
      <c r="O101" s="125"/>
      <c r="P101" s="127"/>
      <c r="Q101" s="138"/>
      <c r="R101" s="130"/>
    </row>
    <row r="102" spans="1:18" s="13" customFormat="1" ht="26.25" customHeight="1">
      <c r="A102" s="125"/>
      <c r="B102" s="191"/>
      <c r="C102" s="125"/>
      <c r="D102" s="125"/>
      <c r="E102" s="125"/>
      <c r="F102" s="32" t="s">
        <v>19</v>
      </c>
      <c r="G102" s="37">
        <v>4</v>
      </c>
      <c r="H102" s="37">
        <v>3</v>
      </c>
      <c r="I102" s="32">
        <v>0</v>
      </c>
      <c r="J102" s="88"/>
      <c r="K102" s="33">
        <f t="shared" si="9"/>
        <v>7</v>
      </c>
      <c r="L102" s="124"/>
      <c r="M102" s="34"/>
      <c r="N102" s="89"/>
      <c r="O102" s="125"/>
      <c r="P102" s="127"/>
      <c r="Q102" s="138"/>
      <c r="R102" s="130"/>
    </row>
    <row r="103" spans="1:18" s="13" customFormat="1" ht="26.25" customHeight="1">
      <c r="A103" s="125"/>
      <c r="B103" s="191"/>
      <c r="C103" s="125"/>
      <c r="D103" s="125"/>
      <c r="E103" s="125"/>
      <c r="F103" s="32" t="s">
        <v>21</v>
      </c>
      <c r="G103" s="37">
        <v>10</v>
      </c>
      <c r="H103" s="37">
        <v>9</v>
      </c>
      <c r="I103" s="32">
        <v>0</v>
      </c>
      <c r="J103" s="88"/>
      <c r="K103" s="33">
        <f t="shared" si="9"/>
        <v>19</v>
      </c>
      <c r="L103" s="124"/>
      <c r="M103" s="34"/>
      <c r="N103" s="89"/>
      <c r="O103" s="125"/>
      <c r="P103" s="127"/>
      <c r="Q103" s="138"/>
      <c r="R103" s="130"/>
    </row>
    <row r="104" spans="1:18" s="13" customFormat="1" ht="26.25" customHeight="1">
      <c r="A104" s="125"/>
      <c r="B104" s="191"/>
      <c r="C104" s="125"/>
      <c r="D104" s="125"/>
      <c r="E104" s="125"/>
      <c r="F104" s="32" t="s">
        <v>18</v>
      </c>
      <c r="G104" s="37">
        <v>2</v>
      </c>
      <c r="H104" s="37">
        <v>2</v>
      </c>
      <c r="I104" s="32">
        <v>0</v>
      </c>
      <c r="J104" s="88"/>
      <c r="K104" s="33">
        <f t="shared" si="9"/>
        <v>4</v>
      </c>
      <c r="L104" s="124"/>
      <c r="M104" s="34"/>
      <c r="N104" s="89"/>
      <c r="O104" s="125"/>
      <c r="P104" s="127"/>
      <c r="Q104" s="138"/>
      <c r="R104" s="130"/>
    </row>
    <row r="105" spans="1:18" s="13" customFormat="1" ht="26.25" customHeight="1">
      <c r="A105" s="125"/>
      <c r="B105" s="191"/>
      <c r="C105" s="125"/>
      <c r="D105" s="125"/>
      <c r="E105" s="125"/>
      <c r="F105" s="32" t="s">
        <v>231</v>
      </c>
      <c r="G105" s="37">
        <v>6</v>
      </c>
      <c r="H105" s="37">
        <v>5</v>
      </c>
      <c r="I105" s="32">
        <v>0</v>
      </c>
      <c r="J105" s="88"/>
      <c r="K105" s="33">
        <f t="shared" si="9"/>
        <v>11</v>
      </c>
      <c r="L105" s="124"/>
      <c r="M105" s="34"/>
      <c r="N105" s="89"/>
      <c r="O105" s="125"/>
      <c r="P105" s="127"/>
      <c r="Q105" s="138"/>
      <c r="R105" s="130"/>
    </row>
    <row r="106" spans="1:18" s="13" customFormat="1" ht="26.25" customHeight="1">
      <c r="A106" s="125"/>
      <c r="B106" s="191"/>
      <c r="C106" s="125"/>
      <c r="D106" s="125"/>
      <c r="E106" s="125"/>
      <c r="F106" s="32" t="s">
        <v>232</v>
      </c>
      <c r="G106" s="37">
        <v>8</v>
      </c>
      <c r="H106" s="37">
        <v>7</v>
      </c>
      <c r="I106" s="32">
        <v>0</v>
      </c>
      <c r="J106" s="88"/>
      <c r="K106" s="33">
        <f t="shared" si="9"/>
        <v>15</v>
      </c>
      <c r="L106" s="124"/>
      <c r="M106" s="34"/>
      <c r="N106" s="89"/>
      <c r="O106" s="125"/>
      <c r="P106" s="127"/>
      <c r="Q106" s="138"/>
      <c r="R106" s="130"/>
    </row>
    <row r="107" spans="1:18" s="13" customFormat="1" ht="26.25" customHeight="1">
      <c r="A107" s="125"/>
      <c r="B107" s="191"/>
      <c r="C107" s="125"/>
      <c r="D107" s="125"/>
      <c r="E107" s="125"/>
      <c r="F107" s="32" t="s">
        <v>233</v>
      </c>
      <c r="G107" s="37">
        <v>11</v>
      </c>
      <c r="H107" s="37">
        <v>11</v>
      </c>
      <c r="I107" s="32">
        <v>0</v>
      </c>
      <c r="J107" s="88"/>
      <c r="K107" s="33">
        <f t="shared" si="9"/>
        <v>22</v>
      </c>
      <c r="L107" s="124"/>
      <c r="M107" s="34"/>
      <c r="N107" s="89"/>
      <c r="O107" s="125"/>
      <c r="P107" s="127"/>
      <c r="Q107" s="138"/>
      <c r="R107" s="130"/>
    </row>
    <row r="108" spans="1:18" s="13" customFormat="1" ht="26.25" customHeight="1">
      <c r="A108" s="125"/>
      <c r="B108" s="191"/>
      <c r="C108" s="125"/>
      <c r="D108" s="125"/>
      <c r="E108" s="125"/>
      <c r="F108" s="32" t="s">
        <v>40</v>
      </c>
      <c r="G108" s="32">
        <v>0</v>
      </c>
      <c r="H108" s="32">
        <v>0</v>
      </c>
      <c r="I108" s="37">
        <v>26</v>
      </c>
      <c r="J108" s="88"/>
      <c r="K108" s="33">
        <f t="shared" si="9"/>
        <v>26</v>
      </c>
      <c r="L108" s="124"/>
      <c r="M108" s="34"/>
      <c r="N108" s="89"/>
      <c r="O108" s="126" t="s">
        <v>234</v>
      </c>
      <c r="P108" s="127"/>
      <c r="Q108" s="138"/>
      <c r="R108" s="130"/>
    </row>
    <row r="109" spans="1:18" s="13" customFormat="1" ht="26.25" customHeight="1">
      <c r="A109" s="125"/>
      <c r="B109" s="191"/>
      <c r="C109" s="125"/>
      <c r="D109" s="125"/>
      <c r="E109" s="125"/>
      <c r="F109" s="32" t="s">
        <v>235</v>
      </c>
      <c r="G109" s="32">
        <v>0</v>
      </c>
      <c r="H109" s="32">
        <v>0</v>
      </c>
      <c r="I109" s="37">
        <v>30</v>
      </c>
      <c r="J109" s="88"/>
      <c r="K109" s="33">
        <f t="shared" si="9"/>
        <v>30</v>
      </c>
      <c r="L109" s="124"/>
      <c r="M109" s="34"/>
      <c r="N109" s="89"/>
      <c r="O109" s="126"/>
      <c r="P109" s="127"/>
      <c r="Q109" s="138"/>
      <c r="R109" s="131"/>
    </row>
    <row r="110" spans="1:18" s="49" customFormat="1" ht="26.25" customHeight="1">
      <c r="A110" s="125">
        <v>31</v>
      </c>
      <c r="B110" s="191">
        <v>43775</v>
      </c>
      <c r="C110" s="125" t="s">
        <v>119</v>
      </c>
      <c r="D110" s="125" t="s">
        <v>222</v>
      </c>
      <c r="E110" s="125" t="s">
        <v>71</v>
      </c>
      <c r="F110" s="32" t="s">
        <v>236</v>
      </c>
      <c r="G110" s="32">
        <v>0</v>
      </c>
      <c r="H110" s="32">
        <v>0</v>
      </c>
      <c r="I110" s="37">
        <v>36</v>
      </c>
      <c r="J110" s="60"/>
      <c r="K110" s="33">
        <f t="shared" si="9"/>
        <v>36</v>
      </c>
      <c r="L110" s="124">
        <f>SUM(K110,K111)</f>
        <v>208</v>
      </c>
      <c r="M110" s="34"/>
      <c r="N110" s="134" t="s">
        <v>339</v>
      </c>
      <c r="O110" s="126" t="s">
        <v>299</v>
      </c>
      <c r="P110" s="127">
        <v>3</v>
      </c>
      <c r="Q110" s="128">
        <f>L110/P110/3</f>
        <v>23.111111111111111</v>
      </c>
      <c r="R110" s="129" t="s">
        <v>300</v>
      </c>
    </row>
    <row r="111" spans="1:18" s="49" customFormat="1" ht="33" customHeight="1">
      <c r="A111" s="125"/>
      <c r="B111" s="191"/>
      <c r="C111" s="125"/>
      <c r="D111" s="125"/>
      <c r="E111" s="125"/>
      <c r="F111" s="32" t="s">
        <v>237</v>
      </c>
      <c r="G111" s="32">
        <v>0</v>
      </c>
      <c r="H111" s="32">
        <v>0</v>
      </c>
      <c r="I111" s="37">
        <v>172</v>
      </c>
      <c r="J111" s="60"/>
      <c r="K111" s="33">
        <f t="shared" si="9"/>
        <v>172</v>
      </c>
      <c r="L111" s="124"/>
      <c r="M111" s="34">
        <v>30</v>
      </c>
      <c r="N111" s="135"/>
      <c r="O111" s="126"/>
      <c r="P111" s="127"/>
      <c r="Q111" s="128"/>
      <c r="R111" s="131"/>
    </row>
    <row r="112" spans="1:18" s="13" customFormat="1" ht="26.25" customHeight="1">
      <c r="A112" s="125">
        <v>32</v>
      </c>
      <c r="B112" s="136" t="s">
        <v>311</v>
      </c>
      <c r="C112" s="125" t="s">
        <v>238</v>
      </c>
      <c r="D112" s="125" t="s">
        <v>239</v>
      </c>
      <c r="E112" s="125" t="s">
        <v>240</v>
      </c>
      <c r="F112" s="32" t="s">
        <v>241</v>
      </c>
      <c r="G112" s="32">
        <v>7</v>
      </c>
      <c r="H112" s="32">
        <v>6</v>
      </c>
      <c r="I112" s="37">
        <v>0</v>
      </c>
      <c r="J112" s="88">
        <f>SUM(G112:G120)</f>
        <v>81</v>
      </c>
      <c r="K112" s="33">
        <f t="shared" si="9"/>
        <v>13</v>
      </c>
      <c r="L112" s="124">
        <f>SUM(K112:K120)</f>
        <v>186</v>
      </c>
      <c r="M112" s="34"/>
      <c r="N112" s="125" t="s">
        <v>242</v>
      </c>
      <c r="O112" s="32" t="s">
        <v>291</v>
      </c>
      <c r="P112" s="127">
        <v>3</v>
      </c>
      <c r="Q112" s="128">
        <f>L112/P112/3</f>
        <v>20.666666666666668</v>
      </c>
      <c r="R112" s="132" t="s">
        <v>260</v>
      </c>
    </row>
    <row r="113" spans="1:18" s="13" customFormat="1" ht="26.25" customHeight="1">
      <c r="A113" s="125"/>
      <c r="B113" s="136"/>
      <c r="C113" s="125"/>
      <c r="D113" s="125"/>
      <c r="E113" s="125"/>
      <c r="F113" s="32" t="s">
        <v>243</v>
      </c>
      <c r="G113" s="32">
        <v>1</v>
      </c>
      <c r="H113" s="32">
        <v>6</v>
      </c>
      <c r="I113" s="37">
        <v>0</v>
      </c>
      <c r="J113" s="88"/>
      <c r="K113" s="33">
        <f t="shared" si="9"/>
        <v>7</v>
      </c>
      <c r="L113" s="124"/>
      <c r="M113" s="34"/>
      <c r="N113" s="125"/>
      <c r="O113" s="32" t="s">
        <v>291</v>
      </c>
      <c r="P113" s="127"/>
      <c r="Q113" s="128"/>
      <c r="R113" s="132"/>
    </row>
    <row r="114" spans="1:18" s="13" customFormat="1" ht="32.25" customHeight="1">
      <c r="A114" s="125"/>
      <c r="B114" s="136"/>
      <c r="C114" s="125"/>
      <c r="D114" s="125"/>
      <c r="E114" s="125"/>
      <c r="F114" s="32" t="s">
        <v>12</v>
      </c>
      <c r="G114" s="37">
        <v>1</v>
      </c>
      <c r="H114" s="37">
        <v>3</v>
      </c>
      <c r="I114" s="32">
        <v>0</v>
      </c>
      <c r="J114" s="88"/>
      <c r="K114" s="33">
        <f>SUM(G114:I114)</f>
        <v>4</v>
      </c>
      <c r="L114" s="124"/>
      <c r="M114" s="34"/>
      <c r="N114" s="125"/>
      <c r="O114" s="32" t="s">
        <v>289</v>
      </c>
      <c r="P114" s="127"/>
      <c r="Q114" s="128"/>
      <c r="R114" s="132"/>
    </row>
    <row r="115" spans="1:18" s="36" customFormat="1" ht="26.25" customHeight="1">
      <c r="A115" s="125"/>
      <c r="B115" s="136"/>
      <c r="C115" s="125"/>
      <c r="D115" s="125"/>
      <c r="E115" s="125"/>
      <c r="F115" s="32" t="s">
        <v>34</v>
      </c>
      <c r="G115" s="37">
        <v>12</v>
      </c>
      <c r="H115" s="37">
        <v>12</v>
      </c>
      <c r="I115" s="32">
        <v>0</v>
      </c>
      <c r="J115" s="88"/>
      <c r="K115" s="33">
        <f>SUM(G115:I115)</f>
        <v>24</v>
      </c>
      <c r="L115" s="124"/>
      <c r="M115" s="34"/>
      <c r="N115" s="125"/>
      <c r="O115" s="32" t="s">
        <v>289</v>
      </c>
      <c r="P115" s="127"/>
      <c r="Q115" s="128"/>
      <c r="R115" s="132"/>
    </row>
    <row r="116" spans="1:18" s="36" customFormat="1" ht="26.25" customHeight="1">
      <c r="A116" s="125"/>
      <c r="B116" s="136"/>
      <c r="C116" s="125"/>
      <c r="D116" s="125"/>
      <c r="E116" s="125"/>
      <c r="F116" s="32" t="s">
        <v>13</v>
      </c>
      <c r="G116" s="37">
        <v>8</v>
      </c>
      <c r="H116" s="37">
        <v>12</v>
      </c>
      <c r="I116" s="32">
        <v>0</v>
      </c>
      <c r="J116" s="88"/>
      <c r="K116" s="33">
        <f t="shared" ref="K116:K131" si="10">SUM(G116:I116)</f>
        <v>20</v>
      </c>
      <c r="L116" s="124"/>
      <c r="M116" s="34"/>
      <c r="N116" s="125"/>
      <c r="O116" s="32" t="s">
        <v>292</v>
      </c>
      <c r="P116" s="127"/>
      <c r="Q116" s="128"/>
      <c r="R116" s="132"/>
    </row>
    <row r="117" spans="1:18" s="36" customFormat="1" ht="26.25" customHeight="1">
      <c r="A117" s="125"/>
      <c r="B117" s="136"/>
      <c r="C117" s="125"/>
      <c r="D117" s="125"/>
      <c r="E117" s="125"/>
      <c r="F117" s="32" t="s">
        <v>14</v>
      </c>
      <c r="G117" s="37">
        <v>10</v>
      </c>
      <c r="H117" s="37">
        <v>11</v>
      </c>
      <c r="I117" s="32">
        <v>0</v>
      </c>
      <c r="J117" s="88"/>
      <c r="K117" s="33">
        <f t="shared" si="10"/>
        <v>21</v>
      </c>
      <c r="L117" s="124"/>
      <c r="M117" s="34"/>
      <c r="N117" s="125"/>
      <c r="O117" s="32" t="s">
        <v>292</v>
      </c>
      <c r="P117" s="127"/>
      <c r="Q117" s="128"/>
      <c r="R117" s="132"/>
    </row>
    <row r="118" spans="1:18" s="36" customFormat="1" ht="26.25" customHeight="1">
      <c r="A118" s="125"/>
      <c r="B118" s="136"/>
      <c r="C118" s="125"/>
      <c r="D118" s="125"/>
      <c r="E118" s="125"/>
      <c r="F118" s="32" t="s">
        <v>11</v>
      </c>
      <c r="G118" s="37">
        <v>1</v>
      </c>
      <c r="H118" s="37">
        <v>2</v>
      </c>
      <c r="I118" s="32">
        <v>0</v>
      </c>
      <c r="J118" s="88"/>
      <c r="K118" s="33">
        <f t="shared" si="10"/>
        <v>3</v>
      </c>
      <c r="L118" s="124"/>
      <c r="M118" s="34"/>
      <c r="N118" s="125"/>
      <c r="O118" s="32" t="s">
        <v>290</v>
      </c>
      <c r="P118" s="127"/>
      <c r="Q118" s="128"/>
      <c r="R118" s="132"/>
    </row>
    <row r="119" spans="1:18" s="36" customFormat="1" ht="26.25" customHeight="1">
      <c r="A119" s="125"/>
      <c r="B119" s="136"/>
      <c r="C119" s="125"/>
      <c r="D119" s="125"/>
      <c r="E119" s="125"/>
      <c r="F119" s="32" t="s">
        <v>33</v>
      </c>
      <c r="G119" s="37">
        <v>7</v>
      </c>
      <c r="H119" s="37">
        <v>8</v>
      </c>
      <c r="I119" s="32">
        <v>0</v>
      </c>
      <c r="J119" s="88"/>
      <c r="K119" s="33">
        <f t="shared" si="10"/>
        <v>15</v>
      </c>
      <c r="L119" s="124"/>
      <c r="M119" s="34"/>
      <c r="N119" s="125"/>
      <c r="O119" s="32" t="s">
        <v>290</v>
      </c>
      <c r="P119" s="127"/>
      <c r="Q119" s="128"/>
      <c r="R119" s="132"/>
    </row>
    <row r="120" spans="1:18" s="36" customFormat="1" ht="26.25" customHeight="1">
      <c r="A120" s="125"/>
      <c r="B120" s="136"/>
      <c r="C120" s="125"/>
      <c r="D120" s="125"/>
      <c r="E120" s="125"/>
      <c r="F120" s="32" t="s">
        <v>10</v>
      </c>
      <c r="G120" s="37">
        <v>34</v>
      </c>
      <c r="H120" s="37">
        <v>45</v>
      </c>
      <c r="I120" s="32">
        <v>0</v>
      </c>
      <c r="J120" s="88"/>
      <c r="K120" s="33">
        <f t="shared" si="10"/>
        <v>79</v>
      </c>
      <c r="L120" s="124"/>
      <c r="M120" s="34"/>
      <c r="N120" s="125"/>
      <c r="O120" s="32" t="s">
        <v>293</v>
      </c>
      <c r="P120" s="127"/>
      <c r="Q120" s="128"/>
      <c r="R120" s="132"/>
    </row>
    <row r="121" spans="1:18" s="50" customFormat="1" ht="26.25" customHeight="1">
      <c r="A121" s="125">
        <v>33</v>
      </c>
      <c r="B121" s="89" t="s">
        <v>312</v>
      </c>
      <c r="C121" s="125" t="s">
        <v>73</v>
      </c>
      <c r="D121" s="125" t="s">
        <v>244</v>
      </c>
      <c r="E121" s="125" t="s">
        <v>304</v>
      </c>
      <c r="F121" s="32" t="s">
        <v>39</v>
      </c>
      <c r="G121" s="32">
        <v>0</v>
      </c>
      <c r="H121" s="32">
        <v>0</v>
      </c>
      <c r="I121" s="37">
        <v>20</v>
      </c>
      <c r="J121" s="88">
        <f>SUM(G121,G122)</f>
        <v>0</v>
      </c>
      <c r="K121" s="33">
        <f t="shared" si="10"/>
        <v>20</v>
      </c>
      <c r="L121" s="124">
        <f>SUM(K121,K122)</f>
        <v>97</v>
      </c>
      <c r="M121" s="34"/>
      <c r="N121" s="125" t="s">
        <v>72</v>
      </c>
      <c r="O121" s="126" t="s">
        <v>245</v>
      </c>
      <c r="P121" s="127">
        <v>2</v>
      </c>
      <c r="Q121" s="128">
        <f>L121/P121/3</f>
        <v>16.166666666666668</v>
      </c>
      <c r="R121" s="133" t="s">
        <v>261</v>
      </c>
    </row>
    <row r="122" spans="1:18" s="50" customFormat="1" ht="29.25" customHeight="1">
      <c r="A122" s="125"/>
      <c r="B122" s="89"/>
      <c r="C122" s="125"/>
      <c r="D122" s="125"/>
      <c r="E122" s="125"/>
      <c r="F122" s="32" t="s">
        <v>246</v>
      </c>
      <c r="G122" s="32">
        <v>0</v>
      </c>
      <c r="H122" s="32">
        <v>0</v>
      </c>
      <c r="I122" s="37">
        <v>77</v>
      </c>
      <c r="J122" s="88"/>
      <c r="K122" s="33">
        <f t="shared" si="10"/>
        <v>77</v>
      </c>
      <c r="L122" s="124"/>
      <c r="M122" s="34"/>
      <c r="N122" s="125"/>
      <c r="O122" s="125"/>
      <c r="P122" s="127"/>
      <c r="Q122" s="128"/>
      <c r="R122" s="133"/>
    </row>
    <row r="123" spans="1:18" s="36" customFormat="1" ht="26.25" customHeight="1">
      <c r="A123" s="125">
        <v>34</v>
      </c>
      <c r="B123" s="136" t="s">
        <v>281</v>
      </c>
      <c r="C123" s="125" t="s">
        <v>247</v>
      </c>
      <c r="D123" s="125" t="s">
        <v>248</v>
      </c>
      <c r="E123" s="125" t="s">
        <v>285</v>
      </c>
      <c r="F123" s="32" t="s">
        <v>249</v>
      </c>
      <c r="G123" s="37">
        <v>9</v>
      </c>
      <c r="H123" s="37">
        <v>8</v>
      </c>
      <c r="I123" s="32">
        <v>0</v>
      </c>
      <c r="J123" s="88">
        <f>SUM(G123,G124,G125,G126,G127,G128,G129,G130,G131,G132,G133,G134)</f>
        <v>68</v>
      </c>
      <c r="K123" s="33">
        <f t="shared" si="10"/>
        <v>17</v>
      </c>
      <c r="L123" s="124">
        <f>SUM(K123:K134)</f>
        <v>183</v>
      </c>
      <c r="M123" s="34"/>
      <c r="N123" s="89" t="s">
        <v>250</v>
      </c>
      <c r="O123" s="125" t="s">
        <v>251</v>
      </c>
      <c r="P123" s="127">
        <v>3</v>
      </c>
      <c r="Q123" s="128">
        <f>L123/P123/3</f>
        <v>20.333333333333332</v>
      </c>
      <c r="R123" s="129" t="s">
        <v>262</v>
      </c>
    </row>
    <row r="124" spans="1:18" s="36" customFormat="1" ht="26.25" customHeight="1">
      <c r="A124" s="125"/>
      <c r="B124" s="136"/>
      <c r="C124" s="125"/>
      <c r="D124" s="125"/>
      <c r="E124" s="125"/>
      <c r="F124" s="32" t="s">
        <v>52</v>
      </c>
      <c r="G124" s="37">
        <v>9</v>
      </c>
      <c r="H124" s="37">
        <v>5</v>
      </c>
      <c r="I124" s="32">
        <v>0</v>
      </c>
      <c r="J124" s="88"/>
      <c r="K124" s="33">
        <f>SUM(G124,H124)</f>
        <v>14</v>
      </c>
      <c r="L124" s="124"/>
      <c r="M124" s="34"/>
      <c r="N124" s="89"/>
      <c r="O124" s="125"/>
      <c r="P124" s="127"/>
      <c r="Q124" s="128"/>
      <c r="R124" s="130"/>
    </row>
    <row r="125" spans="1:18" s="36" customFormat="1" ht="26.25" customHeight="1">
      <c r="A125" s="125"/>
      <c r="B125" s="136"/>
      <c r="C125" s="125"/>
      <c r="D125" s="125"/>
      <c r="E125" s="125"/>
      <c r="F125" s="32" t="s">
        <v>26</v>
      </c>
      <c r="G125" s="37">
        <v>5</v>
      </c>
      <c r="H125" s="37">
        <v>6</v>
      </c>
      <c r="I125" s="32">
        <v>0</v>
      </c>
      <c r="J125" s="88"/>
      <c r="K125" s="33">
        <f t="shared" si="10"/>
        <v>11</v>
      </c>
      <c r="L125" s="124"/>
      <c r="M125" s="34"/>
      <c r="N125" s="89"/>
      <c r="O125" s="125"/>
      <c r="P125" s="127"/>
      <c r="Q125" s="128"/>
      <c r="R125" s="130"/>
    </row>
    <row r="126" spans="1:18" s="36" customFormat="1" ht="26.25" customHeight="1">
      <c r="A126" s="125"/>
      <c r="B126" s="136"/>
      <c r="C126" s="125"/>
      <c r="D126" s="125"/>
      <c r="E126" s="125"/>
      <c r="F126" s="32" t="s">
        <v>252</v>
      </c>
      <c r="G126" s="37">
        <v>5</v>
      </c>
      <c r="H126" s="37">
        <v>5</v>
      </c>
      <c r="I126" s="32">
        <v>0</v>
      </c>
      <c r="J126" s="88"/>
      <c r="K126" s="33">
        <f>SUM(G126,H126)</f>
        <v>10</v>
      </c>
      <c r="L126" s="124"/>
      <c r="M126" s="34"/>
      <c r="N126" s="89"/>
      <c r="O126" s="125"/>
      <c r="P126" s="127"/>
      <c r="Q126" s="128"/>
      <c r="R126" s="130"/>
    </row>
    <row r="127" spans="1:18" s="36" customFormat="1" ht="26.25" customHeight="1">
      <c r="A127" s="125"/>
      <c r="B127" s="136"/>
      <c r="C127" s="125"/>
      <c r="D127" s="125"/>
      <c r="E127" s="125"/>
      <c r="F127" s="32" t="s">
        <v>24</v>
      </c>
      <c r="G127" s="37">
        <v>2</v>
      </c>
      <c r="H127" s="37">
        <v>2</v>
      </c>
      <c r="I127" s="32">
        <v>0</v>
      </c>
      <c r="J127" s="88"/>
      <c r="K127" s="33">
        <f t="shared" si="10"/>
        <v>4</v>
      </c>
      <c r="L127" s="124"/>
      <c r="M127" s="34"/>
      <c r="N127" s="89"/>
      <c r="O127" s="125"/>
      <c r="P127" s="127"/>
      <c r="Q127" s="128"/>
      <c r="R127" s="130"/>
    </row>
    <row r="128" spans="1:18" s="36" customFormat="1" ht="26.25" customHeight="1">
      <c r="A128" s="125"/>
      <c r="B128" s="136"/>
      <c r="C128" s="125"/>
      <c r="D128" s="125"/>
      <c r="E128" s="125"/>
      <c r="F128" s="32" t="s">
        <v>253</v>
      </c>
      <c r="G128" s="37">
        <v>2</v>
      </c>
      <c r="H128" s="37">
        <v>5</v>
      </c>
      <c r="I128" s="32">
        <v>0</v>
      </c>
      <c r="J128" s="88"/>
      <c r="K128" s="33">
        <f>SUM(G128,H128)</f>
        <v>7</v>
      </c>
      <c r="L128" s="124"/>
      <c r="M128" s="34"/>
      <c r="N128" s="89"/>
      <c r="O128" s="125"/>
      <c r="P128" s="127"/>
      <c r="Q128" s="128"/>
      <c r="R128" s="130"/>
    </row>
    <row r="129" spans="1:18" s="36" customFormat="1" ht="26.25" customHeight="1">
      <c r="A129" s="125"/>
      <c r="B129" s="136"/>
      <c r="C129" s="125"/>
      <c r="D129" s="125"/>
      <c r="E129" s="125"/>
      <c r="F129" s="32" t="s">
        <v>27</v>
      </c>
      <c r="G129" s="37">
        <v>4</v>
      </c>
      <c r="H129" s="37">
        <v>5</v>
      </c>
      <c r="I129" s="32">
        <v>0</v>
      </c>
      <c r="J129" s="88"/>
      <c r="K129" s="33">
        <f t="shared" si="10"/>
        <v>9</v>
      </c>
      <c r="L129" s="124"/>
      <c r="M129" s="34"/>
      <c r="N129" s="89"/>
      <c r="O129" s="125"/>
      <c r="P129" s="127"/>
      <c r="Q129" s="128"/>
      <c r="R129" s="130"/>
    </row>
    <row r="130" spans="1:18" s="36" customFormat="1" ht="26.25" customHeight="1">
      <c r="A130" s="125"/>
      <c r="B130" s="136"/>
      <c r="C130" s="125"/>
      <c r="D130" s="125"/>
      <c r="E130" s="125"/>
      <c r="F130" s="32" t="s">
        <v>25</v>
      </c>
      <c r="G130" s="37">
        <v>7</v>
      </c>
      <c r="H130" s="37">
        <v>11</v>
      </c>
      <c r="I130" s="32">
        <v>0</v>
      </c>
      <c r="J130" s="88"/>
      <c r="K130" s="33">
        <f>SUM(G130,H130)</f>
        <v>18</v>
      </c>
      <c r="L130" s="124"/>
      <c r="M130" s="34"/>
      <c r="N130" s="89"/>
      <c r="O130" s="125"/>
      <c r="P130" s="127"/>
      <c r="Q130" s="128"/>
      <c r="R130" s="130"/>
    </row>
    <row r="131" spans="1:18" s="36" customFormat="1" ht="26.25" customHeight="1">
      <c r="A131" s="125"/>
      <c r="B131" s="136"/>
      <c r="C131" s="125"/>
      <c r="D131" s="125"/>
      <c r="E131" s="125"/>
      <c r="F131" s="32" t="s">
        <v>23</v>
      </c>
      <c r="G131" s="37">
        <v>4</v>
      </c>
      <c r="H131" s="37">
        <v>1</v>
      </c>
      <c r="I131" s="32">
        <v>0</v>
      </c>
      <c r="J131" s="88"/>
      <c r="K131" s="33">
        <f t="shared" si="10"/>
        <v>5</v>
      </c>
      <c r="L131" s="124"/>
      <c r="M131" s="34"/>
      <c r="N131" s="89"/>
      <c r="O131" s="125"/>
      <c r="P131" s="127"/>
      <c r="Q131" s="128"/>
      <c r="R131" s="130"/>
    </row>
    <row r="132" spans="1:18" s="36" customFormat="1" ht="26.25" customHeight="1">
      <c r="A132" s="125"/>
      <c r="B132" s="136"/>
      <c r="C132" s="125"/>
      <c r="D132" s="125"/>
      <c r="E132" s="125"/>
      <c r="F132" s="32" t="s">
        <v>255</v>
      </c>
      <c r="G132" s="32">
        <v>21</v>
      </c>
      <c r="H132" s="32">
        <v>14</v>
      </c>
      <c r="I132" s="37">
        <v>0</v>
      </c>
      <c r="J132" s="88"/>
      <c r="K132" s="33">
        <f>SUM(G132:I132)</f>
        <v>35</v>
      </c>
      <c r="L132" s="124"/>
      <c r="M132" s="34"/>
      <c r="N132" s="89"/>
      <c r="O132" s="125"/>
      <c r="P132" s="127"/>
      <c r="Q132" s="128"/>
      <c r="R132" s="130"/>
    </row>
    <row r="133" spans="1:18" s="36" customFormat="1" ht="26.25" customHeight="1">
      <c r="A133" s="125"/>
      <c r="B133" s="136"/>
      <c r="C133" s="125"/>
      <c r="D133" s="125"/>
      <c r="E133" s="125"/>
      <c r="F133" s="32" t="s">
        <v>286</v>
      </c>
      <c r="G133" s="32">
        <v>0</v>
      </c>
      <c r="H133" s="32">
        <v>0</v>
      </c>
      <c r="I133" s="37">
        <v>10</v>
      </c>
      <c r="J133" s="88"/>
      <c r="K133" s="33">
        <f>SUM(G133,H133:I133)</f>
        <v>10</v>
      </c>
      <c r="L133" s="124"/>
      <c r="M133" s="34"/>
      <c r="N133" s="89"/>
      <c r="O133" s="125" t="s">
        <v>254</v>
      </c>
      <c r="P133" s="127"/>
      <c r="Q133" s="128"/>
      <c r="R133" s="130"/>
    </row>
    <row r="134" spans="1:18" s="36" customFormat="1" ht="26.25" customHeight="1">
      <c r="A134" s="125"/>
      <c r="B134" s="136"/>
      <c r="C134" s="125"/>
      <c r="D134" s="125"/>
      <c r="E134" s="125"/>
      <c r="F134" s="32" t="s">
        <v>41</v>
      </c>
      <c r="G134" s="37">
        <v>0</v>
      </c>
      <c r="H134" s="37">
        <v>0</v>
      </c>
      <c r="I134" s="32">
        <v>43</v>
      </c>
      <c r="J134" s="88"/>
      <c r="K134" s="33">
        <f>SUM(G134:I134)</f>
        <v>43</v>
      </c>
      <c r="L134" s="124"/>
      <c r="M134" s="34"/>
      <c r="N134" s="89"/>
      <c r="O134" s="125"/>
      <c r="P134" s="127"/>
      <c r="Q134" s="128"/>
      <c r="R134" s="131"/>
    </row>
    <row r="135" spans="1:18" ht="26.25" customHeight="1">
      <c r="A135" s="7"/>
      <c r="B135" s="7"/>
      <c r="P135" s="43"/>
      <c r="R135" s="57"/>
    </row>
    <row r="136" spans="1:18" ht="26.25" customHeight="1">
      <c r="A136" s="7"/>
      <c r="B136" s="7"/>
      <c r="P136" s="43"/>
    </row>
    <row r="137" spans="1:18" ht="26.25" customHeight="1">
      <c r="A137" s="7"/>
      <c r="B137" s="7"/>
      <c r="P137" s="43"/>
    </row>
    <row r="138" spans="1:18" ht="26.25" customHeight="1">
      <c r="A138" s="7"/>
      <c r="B138" s="7"/>
      <c r="P138" s="43"/>
    </row>
    <row r="139" spans="1:18" ht="26.25" customHeight="1">
      <c r="A139" s="7"/>
      <c r="B139" s="7"/>
      <c r="P139" s="43"/>
    </row>
    <row r="140" spans="1:18" ht="26.25" customHeight="1">
      <c r="A140" s="7"/>
      <c r="B140" s="7"/>
      <c r="P140" s="43"/>
    </row>
    <row r="141" spans="1:18" ht="26.25" customHeight="1">
      <c r="A141" s="7"/>
      <c r="B141" s="7"/>
      <c r="P141" s="43"/>
    </row>
    <row r="142" spans="1:18" ht="26.25" customHeight="1">
      <c r="A142" s="7"/>
      <c r="B142" s="7"/>
      <c r="P142" s="43"/>
    </row>
    <row r="143" spans="1:18" ht="26.25" customHeight="1">
      <c r="A143" s="7"/>
      <c r="B143" s="7"/>
      <c r="P143" s="43"/>
    </row>
    <row r="144" spans="1:18" ht="26.25" customHeight="1">
      <c r="A144" s="7"/>
      <c r="B144" s="7"/>
      <c r="P144" s="43"/>
    </row>
    <row r="145" spans="1:16" ht="26.25" customHeight="1">
      <c r="A145" s="7"/>
      <c r="B145" s="7"/>
      <c r="P145" s="43"/>
    </row>
    <row r="146" spans="1:16" ht="26.25" customHeight="1">
      <c r="A146" s="7"/>
      <c r="B146" s="7"/>
      <c r="P146" s="43"/>
    </row>
    <row r="147" spans="1:16" ht="26.25" customHeight="1">
      <c r="A147" s="7"/>
      <c r="B147" s="7"/>
      <c r="P147" s="43"/>
    </row>
    <row r="148" spans="1:16" ht="26.25" customHeight="1">
      <c r="A148" s="7"/>
      <c r="B148" s="7"/>
      <c r="P148" s="43"/>
    </row>
    <row r="149" spans="1:16" ht="26.25" customHeight="1">
      <c r="A149" s="7"/>
      <c r="B149" s="7"/>
      <c r="P149" s="43"/>
    </row>
    <row r="150" spans="1:16" ht="26.25" customHeight="1">
      <c r="A150" s="7"/>
      <c r="B150" s="7"/>
      <c r="P150" s="43"/>
    </row>
    <row r="151" spans="1:16" ht="26.25" customHeight="1">
      <c r="A151" s="7"/>
      <c r="B151" s="7"/>
      <c r="P151" s="43"/>
    </row>
    <row r="152" spans="1:16" ht="26.25" customHeight="1">
      <c r="A152" s="7"/>
      <c r="B152" s="7"/>
      <c r="P152" s="43"/>
    </row>
    <row r="153" spans="1:16" ht="26.25" customHeight="1">
      <c r="A153" s="7"/>
      <c r="B153" s="7"/>
      <c r="P153" s="43"/>
    </row>
    <row r="154" spans="1:16" ht="26.25" customHeight="1">
      <c r="A154" s="7"/>
      <c r="B154" s="7"/>
      <c r="P154" s="43"/>
    </row>
    <row r="155" spans="1:16" ht="26.25" customHeight="1">
      <c r="A155" s="7"/>
      <c r="B155" s="7"/>
      <c r="P155" s="43"/>
    </row>
    <row r="156" spans="1:16" ht="26.25" customHeight="1">
      <c r="A156" s="7"/>
      <c r="B156" s="7"/>
      <c r="P156" s="43"/>
    </row>
    <row r="157" spans="1:16" ht="26.25" customHeight="1">
      <c r="A157" s="7"/>
      <c r="B157" s="7"/>
      <c r="P157" s="43"/>
    </row>
    <row r="158" spans="1:16" ht="26.25" customHeight="1">
      <c r="A158" s="7"/>
      <c r="B158" s="7"/>
      <c r="P158" s="43"/>
    </row>
    <row r="159" spans="1:16" ht="26.25" customHeight="1">
      <c r="A159" s="7"/>
      <c r="B159" s="7"/>
      <c r="P159" s="43"/>
    </row>
    <row r="160" spans="1:16" ht="26.25" customHeight="1">
      <c r="A160" s="7"/>
      <c r="B160" s="7"/>
      <c r="P160" s="43"/>
    </row>
    <row r="161" spans="1:16" ht="26.25" customHeight="1">
      <c r="A161" s="7"/>
      <c r="B161" s="7"/>
      <c r="P161" s="43"/>
    </row>
    <row r="162" spans="1:16" ht="26.25" customHeight="1">
      <c r="A162" s="7"/>
      <c r="B162" s="7"/>
      <c r="P162" s="43"/>
    </row>
    <row r="163" spans="1:16" ht="26.25" customHeight="1">
      <c r="A163" s="7"/>
      <c r="B163" s="7"/>
      <c r="P163" s="43"/>
    </row>
    <row r="164" spans="1:16" ht="26.25" customHeight="1">
      <c r="A164" s="7"/>
      <c r="B164" s="7"/>
      <c r="P164" s="43"/>
    </row>
    <row r="165" spans="1:16" ht="26.25" customHeight="1">
      <c r="A165" s="7"/>
      <c r="B165" s="7"/>
      <c r="P165" s="43"/>
    </row>
    <row r="166" spans="1:16" ht="26.25" customHeight="1">
      <c r="A166" s="7"/>
      <c r="B166" s="7"/>
      <c r="P166" s="43"/>
    </row>
    <row r="167" spans="1:16" ht="26.25" customHeight="1">
      <c r="A167" s="7"/>
      <c r="B167" s="7"/>
      <c r="P167" s="43"/>
    </row>
    <row r="168" spans="1:16" ht="26.25" customHeight="1">
      <c r="A168" s="7"/>
      <c r="B168" s="7"/>
      <c r="P168" s="43"/>
    </row>
    <row r="169" spans="1:16" ht="26.25" customHeight="1">
      <c r="A169" s="7"/>
      <c r="B169" s="7"/>
      <c r="P169" s="43"/>
    </row>
    <row r="170" spans="1:16" ht="26.25" customHeight="1">
      <c r="A170" s="7"/>
      <c r="B170" s="7"/>
      <c r="P170" s="43"/>
    </row>
    <row r="171" spans="1:16" ht="26.25" customHeight="1">
      <c r="A171" s="7"/>
      <c r="B171" s="7"/>
      <c r="P171" s="43"/>
    </row>
    <row r="172" spans="1:16" ht="26.25" customHeight="1">
      <c r="A172" s="7"/>
      <c r="B172" s="7"/>
      <c r="P172" s="43"/>
    </row>
    <row r="173" spans="1:16" ht="26.25" customHeight="1">
      <c r="A173" s="7"/>
      <c r="B173" s="7"/>
      <c r="P173" s="43"/>
    </row>
    <row r="174" spans="1:16" ht="26.25" customHeight="1">
      <c r="A174" s="7"/>
      <c r="B174" s="7"/>
      <c r="P174" s="43"/>
    </row>
    <row r="175" spans="1:16" ht="26.25" customHeight="1">
      <c r="A175" s="7"/>
      <c r="B175" s="7"/>
      <c r="P175" s="43"/>
    </row>
    <row r="176" spans="1:16" ht="26.25" customHeight="1">
      <c r="A176" s="7"/>
      <c r="B176" s="7"/>
      <c r="P176" s="43"/>
    </row>
    <row r="177" spans="1:16" ht="26.25" customHeight="1">
      <c r="A177" s="7"/>
      <c r="B177" s="7"/>
      <c r="P177" s="43"/>
    </row>
    <row r="178" spans="1:16" ht="26.25" customHeight="1">
      <c r="A178" s="7"/>
      <c r="B178" s="7"/>
      <c r="P178" s="43"/>
    </row>
    <row r="179" spans="1:16" ht="26.25" customHeight="1">
      <c r="A179" s="7"/>
      <c r="B179" s="7"/>
      <c r="P179" s="43"/>
    </row>
    <row r="180" spans="1:16" ht="26.25" customHeight="1">
      <c r="A180" s="7"/>
      <c r="B180" s="7"/>
      <c r="P180" s="43"/>
    </row>
    <row r="181" spans="1:16" ht="26.25" customHeight="1">
      <c r="A181" s="7"/>
      <c r="B181" s="7"/>
      <c r="P181" s="43"/>
    </row>
    <row r="182" spans="1:16" ht="26.25" customHeight="1">
      <c r="A182" s="7"/>
      <c r="B182" s="7"/>
      <c r="P182" s="43"/>
    </row>
    <row r="183" spans="1:16" ht="26.25" customHeight="1">
      <c r="A183" s="7"/>
      <c r="B183" s="7"/>
      <c r="P183" s="43"/>
    </row>
    <row r="184" spans="1:16" ht="26.25" customHeight="1">
      <c r="A184" s="7"/>
      <c r="B184" s="7"/>
      <c r="P184" s="43"/>
    </row>
    <row r="185" spans="1:16" ht="26.25" customHeight="1">
      <c r="A185" s="7"/>
      <c r="B185" s="7"/>
      <c r="P185" s="43"/>
    </row>
    <row r="186" spans="1:16" ht="26.25" customHeight="1">
      <c r="A186" s="7"/>
      <c r="B186" s="7"/>
      <c r="P186" s="43"/>
    </row>
    <row r="187" spans="1:16" ht="26.25" customHeight="1">
      <c r="A187" s="7"/>
      <c r="B187" s="7"/>
      <c r="P187" s="43"/>
    </row>
    <row r="188" spans="1:16" ht="26.25" customHeight="1">
      <c r="A188" s="7"/>
      <c r="B188" s="7"/>
      <c r="P188" s="43"/>
    </row>
    <row r="189" spans="1:16" ht="26.25" customHeight="1">
      <c r="A189" s="7"/>
      <c r="B189" s="7"/>
      <c r="P189" s="43"/>
    </row>
    <row r="190" spans="1:16" ht="26.25" customHeight="1">
      <c r="A190" s="7"/>
      <c r="B190" s="7"/>
      <c r="P190" s="43"/>
    </row>
    <row r="191" spans="1:16" ht="26.25" customHeight="1">
      <c r="A191" s="7"/>
      <c r="B191" s="7"/>
      <c r="P191" s="43"/>
    </row>
    <row r="192" spans="1:16" ht="26.25" customHeight="1">
      <c r="A192" s="7"/>
      <c r="B192" s="7"/>
      <c r="P192" s="43"/>
    </row>
    <row r="193" spans="1:16" ht="26.25" customHeight="1">
      <c r="A193" s="7"/>
      <c r="B193" s="7"/>
      <c r="P193" s="43"/>
    </row>
    <row r="194" spans="1:16" ht="26.25" customHeight="1">
      <c r="A194" s="7"/>
      <c r="B194" s="7"/>
      <c r="P194" s="43"/>
    </row>
    <row r="195" spans="1:16" ht="26.25" customHeight="1">
      <c r="A195" s="7"/>
      <c r="B195" s="7"/>
      <c r="P195" s="43"/>
    </row>
    <row r="196" spans="1:16" ht="26.25" customHeight="1">
      <c r="A196" s="7"/>
      <c r="B196" s="7"/>
      <c r="P196" s="43"/>
    </row>
    <row r="197" spans="1:16" ht="26.25" customHeight="1">
      <c r="A197" s="7"/>
      <c r="B197" s="7"/>
      <c r="P197" s="43"/>
    </row>
    <row r="198" spans="1:16" ht="26.25" customHeight="1">
      <c r="A198" s="7"/>
      <c r="B198" s="7"/>
      <c r="P198" s="43"/>
    </row>
    <row r="199" spans="1:16" ht="26.25" customHeight="1">
      <c r="A199" s="7"/>
      <c r="B199" s="7"/>
      <c r="P199" s="43"/>
    </row>
    <row r="200" spans="1:16" ht="26.25" customHeight="1">
      <c r="A200" s="7"/>
      <c r="B200" s="7"/>
      <c r="P200" s="43"/>
    </row>
    <row r="201" spans="1:16" ht="26.25" customHeight="1">
      <c r="A201" s="7"/>
      <c r="B201" s="7"/>
      <c r="P201" s="43"/>
    </row>
    <row r="202" spans="1:16" ht="26.25" customHeight="1">
      <c r="A202" s="7"/>
      <c r="B202" s="7"/>
      <c r="P202" s="43"/>
    </row>
    <row r="203" spans="1:16" ht="26.25" customHeight="1">
      <c r="A203" s="7"/>
      <c r="B203" s="7"/>
      <c r="P203" s="43"/>
    </row>
    <row r="204" spans="1:16" ht="26.25" customHeight="1">
      <c r="A204" s="7"/>
      <c r="B204" s="7"/>
      <c r="P204" s="43"/>
    </row>
    <row r="205" spans="1:16" ht="26.25" customHeight="1">
      <c r="A205" s="7"/>
      <c r="B205" s="7"/>
      <c r="P205" s="43"/>
    </row>
    <row r="206" spans="1:16" ht="26.25" customHeight="1">
      <c r="A206" s="7"/>
      <c r="B206" s="7"/>
      <c r="P206" s="43"/>
    </row>
    <row r="207" spans="1:16" ht="26.25" customHeight="1">
      <c r="A207" s="7"/>
      <c r="B207" s="7"/>
      <c r="P207" s="43"/>
    </row>
    <row r="208" spans="1:16" ht="26.25" customHeight="1">
      <c r="A208" s="7"/>
      <c r="B208" s="7"/>
      <c r="P208" s="43"/>
    </row>
    <row r="209" spans="1:16" ht="26.25" customHeight="1">
      <c r="A209" s="7"/>
      <c r="B209" s="7"/>
      <c r="P209" s="43"/>
    </row>
    <row r="210" spans="1:16" ht="26.25" customHeight="1">
      <c r="A210" s="7"/>
      <c r="B210" s="7"/>
      <c r="P210" s="43"/>
    </row>
    <row r="211" spans="1:16" ht="26.25" customHeight="1">
      <c r="A211" s="7"/>
      <c r="B211" s="7"/>
      <c r="P211" s="43"/>
    </row>
    <row r="212" spans="1:16" ht="26.25" customHeight="1">
      <c r="A212" s="7"/>
      <c r="B212" s="7"/>
      <c r="P212" s="43"/>
    </row>
    <row r="213" spans="1:16" ht="26.25" customHeight="1">
      <c r="A213" s="7"/>
      <c r="B213" s="7"/>
      <c r="P213" s="43"/>
    </row>
    <row r="214" spans="1:16" ht="26.25" customHeight="1">
      <c r="A214" s="7"/>
      <c r="B214" s="7"/>
      <c r="P214" s="43"/>
    </row>
    <row r="215" spans="1:16" ht="26.25" customHeight="1">
      <c r="A215" s="7"/>
      <c r="B215" s="7"/>
      <c r="P215" s="43"/>
    </row>
    <row r="216" spans="1:16" ht="26.25" customHeight="1">
      <c r="A216" s="7"/>
      <c r="B216" s="7"/>
      <c r="P216" s="43"/>
    </row>
    <row r="217" spans="1:16" ht="26.25" customHeight="1">
      <c r="A217" s="7"/>
      <c r="B217" s="7"/>
      <c r="P217" s="43"/>
    </row>
    <row r="218" spans="1:16" ht="26.25" customHeight="1">
      <c r="A218" s="7"/>
      <c r="B218" s="7"/>
      <c r="P218" s="43"/>
    </row>
    <row r="219" spans="1:16" ht="26.25" customHeight="1">
      <c r="A219" s="7"/>
      <c r="B219" s="7"/>
      <c r="P219" s="43"/>
    </row>
    <row r="220" spans="1:16" ht="26.25" customHeight="1">
      <c r="A220" s="7"/>
      <c r="B220" s="7"/>
      <c r="P220" s="43"/>
    </row>
    <row r="221" spans="1:16" ht="26.25" customHeight="1">
      <c r="A221" s="7"/>
      <c r="B221" s="7"/>
      <c r="P221" s="43"/>
    </row>
    <row r="222" spans="1:16" ht="26.25" customHeight="1">
      <c r="A222" s="7"/>
      <c r="B222" s="7"/>
      <c r="P222" s="43"/>
    </row>
    <row r="223" spans="1:16" ht="26.25" customHeight="1">
      <c r="A223" s="7"/>
      <c r="B223" s="7"/>
      <c r="P223" s="43"/>
    </row>
    <row r="224" spans="1:16" ht="26.25" customHeight="1">
      <c r="A224" s="7"/>
      <c r="B224" s="7"/>
      <c r="P224" s="43"/>
    </row>
    <row r="225" spans="1:16" ht="26.25" customHeight="1">
      <c r="A225" s="7"/>
      <c r="B225" s="7"/>
      <c r="P225" s="43"/>
    </row>
    <row r="226" spans="1:16" ht="26.25" customHeight="1">
      <c r="A226" s="7"/>
      <c r="B226" s="7"/>
      <c r="P226" s="43"/>
    </row>
    <row r="227" spans="1:16" ht="26.25" customHeight="1">
      <c r="A227" s="7"/>
      <c r="B227" s="7"/>
      <c r="P227" s="43"/>
    </row>
    <row r="228" spans="1:16" ht="26.25" customHeight="1">
      <c r="A228" s="7"/>
      <c r="B228" s="7"/>
      <c r="P228" s="43"/>
    </row>
    <row r="229" spans="1:16" ht="26.25" customHeight="1">
      <c r="A229" s="7"/>
      <c r="B229" s="7"/>
      <c r="P229" s="43"/>
    </row>
    <row r="230" spans="1:16" ht="26.25" customHeight="1">
      <c r="A230" s="7"/>
      <c r="B230" s="7"/>
      <c r="P230" s="43"/>
    </row>
    <row r="231" spans="1:16" ht="26.25" customHeight="1">
      <c r="A231" s="7"/>
      <c r="B231" s="7"/>
      <c r="P231" s="43"/>
    </row>
    <row r="232" spans="1:16" ht="26.25" customHeight="1">
      <c r="A232" s="7"/>
      <c r="B232" s="7"/>
      <c r="P232" s="43"/>
    </row>
    <row r="233" spans="1:16" ht="26.25" customHeight="1">
      <c r="A233" s="7"/>
      <c r="B233" s="7"/>
      <c r="P233" s="43"/>
    </row>
    <row r="234" spans="1:16" ht="26.25" customHeight="1">
      <c r="A234" s="7"/>
      <c r="B234" s="7"/>
      <c r="P234" s="43"/>
    </row>
    <row r="235" spans="1:16" ht="26.25" customHeight="1">
      <c r="A235" s="7"/>
      <c r="B235" s="7"/>
      <c r="P235" s="43"/>
    </row>
    <row r="236" spans="1:16" ht="26.25" customHeight="1">
      <c r="A236" s="7"/>
      <c r="B236" s="7"/>
      <c r="P236" s="43"/>
    </row>
    <row r="237" spans="1:16" ht="26.25" customHeight="1">
      <c r="A237" s="7"/>
      <c r="B237" s="7"/>
      <c r="P237" s="43"/>
    </row>
    <row r="238" spans="1:16" ht="26.25" customHeight="1">
      <c r="A238" s="7"/>
      <c r="B238" s="7"/>
      <c r="P238" s="43"/>
    </row>
    <row r="239" spans="1:16" ht="26.25" customHeight="1">
      <c r="A239" s="7"/>
      <c r="B239" s="7"/>
      <c r="P239" s="43"/>
    </row>
    <row r="240" spans="1:16" ht="26.25" customHeight="1">
      <c r="A240" s="7"/>
      <c r="B240" s="7"/>
      <c r="P240" s="43"/>
    </row>
    <row r="241" spans="1:16" ht="26.25" customHeight="1">
      <c r="A241" s="7"/>
      <c r="B241" s="7"/>
      <c r="P241" s="43"/>
    </row>
    <row r="242" spans="1:16" ht="26.25" customHeight="1">
      <c r="A242" s="7"/>
      <c r="B242" s="7"/>
      <c r="P242" s="43"/>
    </row>
    <row r="243" spans="1:16" ht="26.25" customHeight="1">
      <c r="A243" s="7"/>
      <c r="B243" s="7"/>
      <c r="P243" s="43"/>
    </row>
    <row r="244" spans="1:16" ht="26.25" customHeight="1">
      <c r="A244" s="7"/>
      <c r="B244" s="7"/>
      <c r="P244" s="43"/>
    </row>
    <row r="245" spans="1:16" ht="26.25" customHeight="1">
      <c r="A245" s="7"/>
      <c r="B245" s="7"/>
      <c r="P245" s="43"/>
    </row>
    <row r="246" spans="1:16" ht="26.25" customHeight="1">
      <c r="A246" s="7"/>
      <c r="B246" s="7"/>
      <c r="P246" s="43"/>
    </row>
    <row r="247" spans="1:16" ht="26.25" customHeight="1">
      <c r="A247" s="7"/>
      <c r="B247" s="7"/>
      <c r="P247" s="43"/>
    </row>
    <row r="248" spans="1:16" ht="26.25" customHeight="1">
      <c r="A248" s="7"/>
      <c r="B248" s="7"/>
      <c r="P248" s="43"/>
    </row>
    <row r="249" spans="1:16" ht="26.25" customHeight="1">
      <c r="A249" s="7"/>
      <c r="B249" s="7"/>
      <c r="P249" s="43"/>
    </row>
    <row r="250" spans="1:16" ht="26.25" customHeight="1">
      <c r="A250" s="7"/>
      <c r="B250" s="7"/>
      <c r="P250" s="43"/>
    </row>
    <row r="251" spans="1:16" ht="26.25" customHeight="1">
      <c r="A251" s="7"/>
      <c r="B251" s="7"/>
      <c r="P251" s="43"/>
    </row>
    <row r="252" spans="1:16" ht="26.25" customHeight="1">
      <c r="A252" s="7"/>
      <c r="B252" s="7"/>
      <c r="P252" s="43"/>
    </row>
    <row r="253" spans="1:16" ht="26.25" customHeight="1">
      <c r="A253" s="7"/>
      <c r="B253" s="7"/>
      <c r="P253" s="43"/>
    </row>
    <row r="254" spans="1:16" ht="26.25" customHeight="1">
      <c r="A254" s="7"/>
      <c r="B254" s="7"/>
      <c r="P254" s="43"/>
    </row>
    <row r="255" spans="1:16" ht="26.25" customHeight="1">
      <c r="A255" s="7"/>
      <c r="B255" s="7"/>
      <c r="P255" s="43"/>
    </row>
    <row r="256" spans="1:16" ht="26.25" customHeight="1">
      <c r="A256" s="7"/>
      <c r="B256" s="7"/>
      <c r="P256" s="43"/>
    </row>
    <row r="257" spans="1:16" ht="26.25" customHeight="1">
      <c r="A257" s="7"/>
      <c r="B257" s="7"/>
      <c r="P257" s="43"/>
    </row>
    <row r="258" spans="1:16" ht="26.25" customHeight="1">
      <c r="A258" s="7"/>
      <c r="B258" s="7"/>
      <c r="P258" s="43"/>
    </row>
    <row r="259" spans="1:16" ht="26.25" customHeight="1">
      <c r="A259" s="7"/>
      <c r="B259" s="7"/>
      <c r="P259" s="43"/>
    </row>
    <row r="260" spans="1:16" ht="26.25" customHeight="1">
      <c r="A260" s="7"/>
      <c r="B260" s="7"/>
      <c r="P260" s="43"/>
    </row>
    <row r="261" spans="1:16" ht="26.25" customHeight="1">
      <c r="A261" s="7"/>
      <c r="B261" s="7"/>
      <c r="P261" s="43"/>
    </row>
    <row r="262" spans="1:16" ht="26.25" customHeight="1">
      <c r="A262" s="7"/>
      <c r="B262" s="7"/>
      <c r="P262" s="43"/>
    </row>
    <row r="263" spans="1:16" ht="26.25" customHeight="1">
      <c r="A263" s="7"/>
      <c r="B263" s="7"/>
      <c r="P263" s="43"/>
    </row>
    <row r="264" spans="1:16" ht="26.25" customHeight="1">
      <c r="A264" s="7"/>
      <c r="B264" s="7"/>
      <c r="P264" s="43"/>
    </row>
    <row r="265" spans="1:16" ht="26.25" customHeight="1">
      <c r="A265" s="7"/>
      <c r="B265" s="7"/>
      <c r="P265" s="43"/>
    </row>
    <row r="266" spans="1:16" ht="26.25" customHeight="1">
      <c r="A266" s="7"/>
      <c r="B266" s="7"/>
      <c r="P266" s="43"/>
    </row>
    <row r="267" spans="1:16" ht="26.25" customHeight="1">
      <c r="A267" s="7"/>
      <c r="B267" s="7"/>
      <c r="P267" s="43"/>
    </row>
    <row r="268" spans="1:16" ht="26.25" customHeight="1">
      <c r="A268" s="7"/>
      <c r="B268" s="7"/>
      <c r="P268" s="43"/>
    </row>
    <row r="269" spans="1:16" ht="26.25" customHeight="1">
      <c r="A269" s="7"/>
      <c r="B269" s="7"/>
      <c r="P269" s="43"/>
    </row>
    <row r="270" spans="1:16" ht="26.25" customHeight="1">
      <c r="A270" s="7"/>
      <c r="B270" s="7"/>
      <c r="P270" s="43"/>
    </row>
    <row r="271" spans="1:16" ht="26.25" customHeight="1">
      <c r="A271" s="7"/>
      <c r="B271" s="7"/>
      <c r="P271" s="43"/>
    </row>
    <row r="272" spans="1:16" ht="26.25" customHeight="1">
      <c r="A272" s="7"/>
      <c r="B272" s="7"/>
      <c r="P272" s="43"/>
    </row>
    <row r="273" spans="1:16" ht="26.25" customHeight="1">
      <c r="A273" s="7"/>
      <c r="B273" s="7"/>
      <c r="P273" s="43"/>
    </row>
    <row r="274" spans="1:16" ht="26.25" customHeight="1">
      <c r="A274" s="7"/>
      <c r="B274" s="7"/>
      <c r="P274" s="43"/>
    </row>
    <row r="275" spans="1:16" ht="26.25" customHeight="1">
      <c r="A275" s="7"/>
      <c r="B275" s="7"/>
      <c r="P275" s="43"/>
    </row>
    <row r="276" spans="1:16" ht="26.25" customHeight="1">
      <c r="A276" s="7"/>
      <c r="B276" s="7"/>
      <c r="P276" s="43"/>
    </row>
    <row r="277" spans="1:16" ht="26.25" customHeight="1">
      <c r="A277" s="7"/>
      <c r="B277" s="7"/>
      <c r="P277" s="43"/>
    </row>
    <row r="278" spans="1:16" ht="26.25" customHeight="1">
      <c r="A278" s="7"/>
      <c r="B278" s="7"/>
      <c r="P278" s="43"/>
    </row>
    <row r="279" spans="1:16" ht="26.25" customHeight="1">
      <c r="A279" s="7"/>
      <c r="B279" s="7"/>
      <c r="P279" s="43"/>
    </row>
    <row r="280" spans="1:16" ht="26.25" customHeight="1">
      <c r="A280" s="7"/>
      <c r="B280" s="7"/>
      <c r="P280" s="43"/>
    </row>
    <row r="281" spans="1:16" ht="26.25" customHeight="1">
      <c r="A281" s="7"/>
      <c r="B281" s="7"/>
      <c r="P281" s="43"/>
    </row>
    <row r="282" spans="1:16" ht="26.25" customHeight="1">
      <c r="A282" s="7"/>
      <c r="B282" s="7"/>
      <c r="P282" s="43"/>
    </row>
    <row r="283" spans="1:16" ht="26.25" customHeight="1">
      <c r="A283" s="7"/>
      <c r="B283" s="7"/>
      <c r="P283" s="43"/>
    </row>
    <row r="284" spans="1:16" ht="26.25" customHeight="1">
      <c r="A284" s="7"/>
      <c r="B284" s="7"/>
      <c r="P284" s="43"/>
    </row>
    <row r="285" spans="1:16" ht="26.25" customHeight="1">
      <c r="A285" s="7"/>
      <c r="B285" s="7"/>
      <c r="P285" s="43"/>
    </row>
    <row r="286" spans="1:16" ht="26.25" customHeight="1">
      <c r="A286" s="7"/>
      <c r="B286" s="7"/>
      <c r="P286" s="43"/>
    </row>
    <row r="287" spans="1:16" ht="26.25" customHeight="1">
      <c r="A287" s="7"/>
      <c r="B287" s="7"/>
      <c r="P287" s="43"/>
    </row>
    <row r="288" spans="1:16" ht="26.25" customHeight="1">
      <c r="A288" s="7"/>
      <c r="B288" s="7"/>
      <c r="P288" s="43"/>
    </row>
    <row r="289" spans="1:16" ht="26.25" customHeight="1">
      <c r="A289" s="7"/>
      <c r="B289" s="7"/>
      <c r="P289" s="43"/>
    </row>
    <row r="290" spans="1:16" ht="26.25" customHeight="1">
      <c r="A290" s="7"/>
      <c r="B290" s="7"/>
      <c r="P290" s="43"/>
    </row>
    <row r="291" spans="1:16" ht="26.25" customHeight="1">
      <c r="A291" s="7"/>
      <c r="B291" s="7"/>
      <c r="P291" s="43"/>
    </row>
    <row r="292" spans="1:16" ht="26.25" customHeight="1">
      <c r="A292" s="7"/>
      <c r="B292" s="7"/>
      <c r="P292" s="43"/>
    </row>
    <row r="293" spans="1:16" ht="26.25" customHeight="1">
      <c r="A293" s="7"/>
      <c r="B293" s="7"/>
      <c r="P293" s="43"/>
    </row>
    <row r="294" spans="1:16" ht="26.25" customHeight="1">
      <c r="A294" s="7"/>
      <c r="B294" s="7"/>
      <c r="P294" s="43"/>
    </row>
    <row r="295" spans="1:16" ht="26.25" customHeight="1">
      <c r="A295" s="7"/>
      <c r="B295" s="7"/>
      <c r="P295" s="43"/>
    </row>
    <row r="296" spans="1:16" ht="26.25" customHeight="1">
      <c r="A296" s="7"/>
      <c r="B296" s="7"/>
      <c r="P296" s="43"/>
    </row>
    <row r="297" spans="1:16" ht="26.25" customHeight="1">
      <c r="A297" s="7"/>
      <c r="B297" s="7"/>
      <c r="P297" s="43"/>
    </row>
    <row r="298" spans="1:16" ht="26.25" customHeight="1">
      <c r="A298" s="7"/>
      <c r="B298" s="7"/>
      <c r="P298" s="43"/>
    </row>
    <row r="299" spans="1:16" ht="26.25" customHeight="1">
      <c r="A299" s="7"/>
      <c r="B299" s="7"/>
      <c r="P299" s="43"/>
    </row>
    <row r="300" spans="1:16" ht="26.25" customHeight="1">
      <c r="A300" s="7"/>
      <c r="B300" s="7"/>
      <c r="P300" s="43"/>
    </row>
    <row r="301" spans="1:16" ht="26.25" customHeight="1">
      <c r="A301" s="7"/>
      <c r="B301" s="7"/>
      <c r="P301" s="43"/>
    </row>
    <row r="302" spans="1:16" ht="26.25" customHeight="1">
      <c r="A302" s="7"/>
      <c r="B302" s="7"/>
      <c r="P302" s="43"/>
    </row>
    <row r="303" spans="1:16" ht="26.25" customHeight="1">
      <c r="A303" s="7"/>
      <c r="B303" s="7"/>
      <c r="P303" s="43"/>
    </row>
    <row r="304" spans="1:16" ht="26.25" customHeight="1">
      <c r="A304" s="7"/>
      <c r="B304" s="7"/>
      <c r="P304" s="43"/>
    </row>
    <row r="305" spans="1:16" ht="26.25" customHeight="1">
      <c r="A305" s="7"/>
      <c r="B305" s="7"/>
      <c r="P305" s="43"/>
    </row>
    <row r="306" spans="1:16" ht="26.25" customHeight="1">
      <c r="A306" s="7"/>
      <c r="B306" s="7"/>
      <c r="P306" s="43"/>
    </row>
    <row r="307" spans="1:16" ht="26.25" customHeight="1">
      <c r="A307" s="7"/>
      <c r="B307" s="7"/>
      <c r="P307" s="43"/>
    </row>
    <row r="308" spans="1:16" ht="26.25" customHeight="1">
      <c r="A308" s="7"/>
      <c r="B308" s="7"/>
      <c r="P308" s="43"/>
    </row>
    <row r="309" spans="1:16" ht="26.25" customHeight="1">
      <c r="A309" s="7"/>
      <c r="B309" s="7"/>
      <c r="P309" s="43"/>
    </row>
    <row r="310" spans="1:16" ht="26.25" customHeight="1">
      <c r="A310" s="7"/>
      <c r="B310" s="7"/>
      <c r="P310" s="43"/>
    </row>
    <row r="311" spans="1:16" ht="26.25" customHeight="1">
      <c r="A311" s="7"/>
      <c r="B311" s="7"/>
      <c r="P311" s="43"/>
    </row>
    <row r="312" spans="1:16" ht="26.25" customHeight="1">
      <c r="A312" s="7"/>
      <c r="B312" s="7"/>
      <c r="P312" s="43"/>
    </row>
    <row r="313" spans="1:16" ht="26.25" customHeight="1">
      <c r="A313" s="7"/>
      <c r="B313" s="7"/>
      <c r="P313" s="43"/>
    </row>
    <row r="314" spans="1:16" ht="26.25" customHeight="1">
      <c r="A314" s="7"/>
      <c r="B314" s="7"/>
      <c r="P314" s="43"/>
    </row>
    <row r="315" spans="1:16" ht="26.25" customHeight="1">
      <c r="A315" s="7"/>
      <c r="B315" s="7"/>
      <c r="P315" s="43"/>
    </row>
    <row r="316" spans="1:16" ht="26.25" customHeight="1">
      <c r="A316" s="7"/>
      <c r="B316" s="7"/>
      <c r="P316" s="43"/>
    </row>
    <row r="317" spans="1:16" ht="26.25" customHeight="1">
      <c r="A317" s="7"/>
      <c r="B317" s="7"/>
      <c r="P317" s="43"/>
    </row>
    <row r="318" spans="1:16" ht="26.25" customHeight="1">
      <c r="A318" s="7"/>
      <c r="B318" s="7"/>
      <c r="P318" s="43"/>
    </row>
    <row r="319" spans="1:16" ht="26.25" customHeight="1">
      <c r="A319" s="7"/>
      <c r="B319" s="7"/>
      <c r="P319" s="43"/>
    </row>
    <row r="320" spans="1:16" ht="26.25" customHeight="1">
      <c r="A320" s="7"/>
      <c r="B320" s="7"/>
      <c r="P320" s="43"/>
    </row>
    <row r="321" spans="1:16" ht="26.25" customHeight="1">
      <c r="A321" s="7"/>
      <c r="B321" s="7"/>
      <c r="P321" s="43"/>
    </row>
    <row r="322" spans="1:16" ht="26.25" customHeight="1">
      <c r="A322" s="7"/>
      <c r="B322" s="7"/>
      <c r="P322" s="43"/>
    </row>
    <row r="323" spans="1:16" ht="26.25" customHeight="1">
      <c r="A323" s="7"/>
      <c r="B323" s="7"/>
      <c r="P323" s="43"/>
    </row>
    <row r="324" spans="1:16" ht="26.25" customHeight="1">
      <c r="A324" s="7"/>
      <c r="B324" s="7"/>
      <c r="P324" s="43"/>
    </row>
    <row r="325" spans="1:16" ht="26.25" customHeight="1">
      <c r="A325" s="7"/>
      <c r="B325" s="7"/>
      <c r="P325" s="43"/>
    </row>
    <row r="326" spans="1:16" ht="26.25" customHeight="1">
      <c r="A326" s="7"/>
      <c r="B326" s="7"/>
      <c r="P326" s="43"/>
    </row>
    <row r="327" spans="1:16" ht="26.25" customHeight="1">
      <c r="A327" s="7"/>
      <c r="B327" s="7"/>
      <c r="P327" s="43"/>
    </row>
    <row r="328" spans="1:16" ht="26.25" customHeight="1">
      <c r="A328" s="7"/>
      <c r="B328" s="7"/>
      <c r="P328" s="43"/>
    </row>
    <row r="329" spans="1:16" ht="26.25" customHeight="1">
      <c r="A329" s="7"/>
      <c r="B329" s="7"/>
      <c r="P329" s="43"/>
    </row>
    <row r="330" spans="1:16" ht="26.25" customHeight="1">
      <c r="A330" s="7"/>
      <c r="B330" s="7"/>
      <c r="P330" s="43"/>
    </row>
    <row r="331" spans="1:16" ht="26.25" customHeight="1">
      <c r="A331" s="7"/>
      <c r="B331" s="7"/>
      <c r="P331" s="43"/>
    </row>
    <row r="332" spans="1:16" ht="26.25" customHeight="1">
      <c r="A332" s="7"/>
      <c r="B332" s="7"/>
      <c r="P332" s="43"/>
    </row>
    <row r="333" spans="1:16" ht="26.25" customHeight="1">
      <c r="A333" s="7"/>
      <c r="B333" s="7"/>
      <c r="P333" s="43"/>
    </row>
    <row r="334" spans="1:16" ht="26.25" customHeight="1">
      <c r="A334" s="7"/>
      <c r="B334" s="7"/>
      <c r="P334" s="43"/>
    </row>
    <row r="335" spans="1:16" ht="26.25" customHeight="1">
      <c r="A335" s="7"/>
      <c r="B335" s="7"/>
      <c r="P335" s="43"/>
    </row>
    <row r="336" spans="1:16" ht="26.25" customHeight="1">
      <c r="A336" s="7"/>
      <c r="B336" s="7"/>
      <c r="P336" s="43"/>
    </row>
    <row r="337" spans="1:16" ht="26.25" customHeight="1">
      <c r="A337" s="7"/>
      <c r="B337" s="7"/>
      <c r="P337" s="43"/>
    </row>
    <row r="338" spans="1:16" ht="26.25" customHeight="1">
      <c r="A338" s="7"/>
      <c r="B338" s="7"/>
      <c r="P338" s="43"/>
    </row>
    <row r="339" spans="1:16" ht="26.25" customHeight="1">
      <c r="A339" s="7"/>
      <c r="B339" s="7"/>
      <c r="P339" s="43"/>
    </row>
    <row r="340" spans="1:16" ht="26.25" customHeight="1">
      <c r="A340" s="7"/>
      <c r="B340" s="7"/>
      <c r="P340" s="43"/>
    </row>
    <row r="341" spans="1:16" ht="26.25" customHeight="1">
      <c r="A341" s="7"/>
      <c r="B341" s="7"/>
      <c r="P341" s="43"/>
    </row>
    <row r="342" spans="1:16" ht="26.25" customHeight="1">
      <c r="A342" s="7"/>
      <c r="B342" s="7"/>
      <c r="P342" s="43"/>
    </row>
    <row r="343" spans="1:16" ht="26.25" customHeight="1">
      <c r="A343" s="7"/>
      <c r="B343" s="7"/>
      <c r="P343" s="43"/>
    </row>
    <row r="344" spans="1:16" ht="26.25" customHeight="1">
      <c r="A344" s="7"/>
      <c r="B344" s="7"/>
      <c r="P344" s="43"/>
    </row>
    <row r="345" spans="1:16" ht="26.25" customHeight="1">
      <c r="A345" s="7"/>
      <c r="B345" s="7"/>
      <c r="P345" s="43"/>
    </row>
    <row r="346" spans="1:16" ht="26.25" customHeight="1">
      <c r="A346" s="7"/>
      <c r="B346" s="7"/>
      <c r="P346" s="43"/>
    </row>
    <row r="347" spans="1:16" ht="26.25" customHeight="1">
      <c r="A347" s="7"/>
      <c r="B347" s="7"/>
      <c r="P347" s="43"/>
    </row>
    <row r="348" spans="1:16" ht="26.25" customHeight="1">
      <c r="A348" s="7"/>
      <c r="B348" s="7"/>
      <c r="P348" s="43"/>
    </row>
    <row r="349" spans="1:16" ht="26.25" customHeight="1">
      <c r="A349" s="7"/>
      <c r="B349" s="7"/>
      <c r="P349" s="43"/>
    </row>
    <row r="350" spans="1:16" ht="26.25" customHeight="1">
      <c r="A350" s="7"/>
      <c r="B350" s="7"/>
      <c r="P350" s="43"/>
    </row>
    <row r="351" spans="1:16" ht="26.25" customHeight="1">
      <c r="A351" s="7"/>
      <c r="B351" s="7"/>
      <c r="P351" s="43"/>
    </row>
    <row r="352" spans="1:16" ht="26.25" customHeight="1">
      <c r="A352" s="7"/>
      <c r="B352" s="7"/>
      <c r="P352" s="43"/>
    </row>
    <row r="353" spans="1:16" ht="26.25" customHeight="1">
      <c r="A353" s="7"/>
      <c r="B353" s="7"/>
      <c r="P353" s="43"/>
    </row>
    <row r="354" spans="1:16" ht="26.25" customHeight="1">
      <c r="A354" s="7"/>
      <c r="B354" s="7"/>
      <c r="P354" s="43"/>
    </row>
    <row r="355" spans="1:16" ht="26.25" customHeight="1">
      <c r="A355" s="7"/>
      <c r="B355" s="7"/>
      <c r="P355" s="43"/>
    </row>
    <row r="356" spans="1:16" ht="26.25" customHeight="1">
      <c r="A356" s="7"/>
      <c r="B356" s="7"/>
      <c r="P356" s="43"/>
    </row>
    <row r="357" spans="1:16" ht="26.25" customHeight="1">
      <c r="A357" s="7"/>
      <c r="B357" s="7"/>
      <c r="P357" s="43"/>
    </row>
    <row r="358" spans="1:16" ht="26.25" customHeight="1">
      <c r="A358" s="7"/>
      <c r="B358" s="7"/>
      <c r="P358" s="43"/>
    </row>
    <row r="359" spans="1:16" ht="26.25" customHeight="1">
      <c r="A359" s="7"/>
      <c r="B359" s="7"/>
      <c r="P359" s="43"/>
    </row>
    <row r="360" spans="1:16" ht="26.25" customHeight="1">
      <c r="A360" s="7"/>
      <c r="B360" s="7"/>
      <c r="P360" s="43"/>
    </row>
    <row r="361" spans="1:16" ht="26.25" customHeight="1">
      <c r="A361" s="7"/>
      <c r="B361" s="7"/>
      <c r="P361" s="43"/>
    </row>
    <row r="362" spans="1:16" ht="26.25" customHeight="1">
      <c r="A362" s="7"/>
      <c r="B362" s="7"/>
      <c r="P362" s="43"/>
    </row>
    <row r="363" spans="1:16" ht="26.25" customHeight="1">
      <c r="A363" s="7"/>
      <c r="B363" s="7"/>
      <c r="P363" s="43"/>
    </row>
    <row r="364" spans="1:16" ht="26.25" customHeight="1">
      <c r="A364" s="7"/>
      <c r="B364" s="7"/>
      <c r="P364" s="43"/>
    </row>
    <row r="365" spans="1:16" ht="26.25" customHeight="1">
      <c r="A365" s="7"/>
      <c r="B365" s="7"/>
      <c r="P365" s="43"/>
    </row>
    <row r="366" spans="1:16" ht="26.25" customHeight="1">
      <c r="A366" s="7"/>
      <c r="B366" s="7"/>
      <c r="P366" s="43"/>
    </row>
    <row r="367" spans="1:16" ht="26.25" customHeight="1">
      <c r="A367" s="7"/>
      <c r="B367" s="7"/>
      <c r="P367" s="43"/>
    </row>
    <row r="368" spans="1:16" ht="26.25" customHeight="1">
      <c r="A368" s="7"/>
      <c r="B368" s="7"/>
      <c r="P368" s="43"/>
    </row>
    <row r="369" spans="1:16" ht="26.25" customHeight="1">
      <c r="A369" s="7"/>
      <c r="B369" s="7"/>
      <c r="P369" s="43"/>
    </row>
    <row r="370" spans="1:16" ht="26.25" customHeight="1">
      <c r="A370" s="7"/>
      <c r="B370" s="7"/>
      <c r="P370" s="43"/>
    </row>
    <row r="371" spans="1:16" ht="26.25" customHeight="1">
      <c r="A371" s="7"/>
      <c r="B371" s="7"/>
      <c r="P371" s="43"/>
    </row>
    <row r="372" spans="1:16" ht="26.25" customHeight="1">
      <c r="A372" s="7"/>
      <c r="B372" s="7"/>
      <c r="P372" s="43"/>
    </row>
    <row r="373" spans="1:16" ht="26.25" customHeight="1">
      <c r="A373" s="7"/>
      <c r="B373" s="7"/>
      <c r="P373" s="43"/>
    </row>
    <row r="374" spans="1:16" ht="26.25" customHeight="1">
      <c r="A374" s="7"/>
      <c r="B374" s="7"/>
      <c r="P374" s="43"/>
    </row>
    <row r="375" spans="1:16" ht="26.25" customHeight="1">
      <c r="A375" s="7"/>
      <c r="B375" s="7"/>
      <c r="P375" s="43"/>
    </row>
    <row r="376" spans="1:16" ht="26.25" customHeight="1">
      <c r="A376" s="7"/>
      <c r="B376" s="7"/>
      <c r="P376" s="43"/>
    </row>
    <row r="377" spans="1:16" ht="26.25" customHeight="1">
      <c r="A377" s="7"/>
      <c r="B377" s="7"/>
      <c r="P377" s="43"/>
    </row>
    <row r="378" spans="1:16" ht="26.25" customHeight="1">
      <c r="A378" s="7"/>
      <c r="B378" s="7"/>
      <c r="P378" s="43"/>
    </row>
    <row r="379" spans="1:16" ht="26.25" customHeight="1">
      <c r="A379" s="7"/>
      <c r="B379" s="7"/>
      <c r="P379" s="43"/>
    </row>
    <row r="380" spans="1:16" ht="26.25" customHeight="1">
      <c r="A380" s="7"/>
      <c r="B380" s="7"/>
      <c r="P380" s="43"/>
    </row>
    <row r="381" spans="1:16" ht="26.25" customHeight="1">
      <c r="A381" s="7"/>
      <c r="B381" s="7"/>
      <c r="P381" s="43"/>
    </row>
    <row r="382" spans="1:16" ht="26.25" customHeight="1">
      <c r="A382" s="7"/>
      <c r="B382" s="7"/>
      <c r="P382" s="43"/>
    </row>
    <row r="383" spans="1:16" ht="26.25" customHeight="1">
      <c r="A383" s="7"/>
      <c r="B383" s="7"/>
      <c r="P383" s="43"/>
    </row>
    <row r="384" spans="1:16" ht="26.25" customHeight="1">
      <c r="A384" s="7"/>
      <c r="B384" s="7"/>
      <c r="P384" s="43"/>
    </row>
    <row r="385" spans="1:16" ht="26.25" customHeight="1">
      <c r="A385" s="7"/>
      <c r="B385" s="7"/>
      <c r="P385" s="43"/>
    </row>
    <row r="386" spans="1:16" ht="26.25" customHeight="1">
      <c r="A386" s="7"/>
      <c r="B386" s="7"/>
      <c r="P386" s="43"/>
    </row>
    <row r="387" spans="1:16" ht="26.25" customHeight="1">
      <c r="A387" s="7"/>
      <c r="B387" s="7"/>
      <c r="P387" s="43"/>
    </row>
    <row r="388" spans="1:16" ht="26.25" customHeight="1">
      <c r="A388" s="7"/>
      <c r="B388" s="7"/>
      <c r="P388" s="43"/>
    </row>
    <row r="389" spans="1:16" ht="26.25" customHeight="1">
      <c r="A389" s="7"/>
      <c r="B389" s="7"/>
      <c r="P389" s="43"/>
    </row>
    <row r="390" spans="1:16" ht="26.25" customHeight="1">
      <c r="A390" s="7"/>
      <c r="B390" s="7"/>
      <c r="P390" s="43"/>
    </row>
    <row r="391" spans="1:16" ht="26.25" customHeight="1">
      <c r="A391" s="7"/>
      <c r="B391" s="7"/>
      <c r="P391" s="43"/>
    </row>
    <row r="392" spans="1:16" ht="26.25" customHeight="1">
      <c r="A392" s="7"/>
      <c r="B392" s="7"/>
      <c r="P392" s="43"/>
    </row>
    <row r="393" spans="1:16" ht="26.25" customHeight="1">
      <c r="A393" s="7"/>
      <c r="B393" s="7"/>
      <c r="P393" s="43"/>
    </row>
    <row r="394" spans="1:16" ht="26.25" customHeight="1">
      <c r="A394" s="7"/>
      <c r="B394" s="7"/>
      <c r="P394" s="43"/>
    </row>
    <row r="395" spans="1:16" ht="26.25" customHeight="1">
      <c r="A395" s="7"/>
      <c r="B395" s="7"/>
      <c r="P395" s="43"/>
    </row>
    <row r="396" spans="1:16" ht="26.25" customHeight="1">
      <c r="A396" s="7"/>
      <c r="B396" s="7"/>
      <c r="P396" s="43"/>
    </row>
    <row r="397" spans="1:16" ht="26.25" customHeight="1">
      <c r="A397" s="7"/>
      <c r="B397" s="7"/>
      <c r="P397" s="43"/>
    </row>
    <row r="398" spans="1:16" ht="26.25" customHeight="1">
      <c r="A398" s="7"/>
      <c r="B398" s="7"/>
      <c r="P398" s="43"/>
    </row>
    <row r="399" spans="1:16" ht="26.25" customHeight="1">
      <c r="A399" s="7"/>
      <c r="B399" s="7"/>
      <c r="P399" s="43"/>
    </row>
    <row r="400" spans="1:16" ht="26.25" customHeight="1">
      <c r="A400" s="7"/>
      <c r="B400" s="7"/>
      <c r="P400" s="43"/>
    </row>
    <row r="401" spans="1:16" ht="26.25" customHeight="1">
      <c r="A401" s="7"/>
      <c r="B401" s="7"/>
      <c r="P401" s="43"/>
    </row>
    <row r="402" spans="1:16" ht="26.25" customHeight="1">
      <c r="A402" s="7"/>
      <c r="B402" s="7"/>
      <c r="P402" s="43"/>
    </row>
    <row r="403" spans="1:16" ht="26.25" customHeight="1">
      <c r="A403" s="7"/>
      <c r="B403" s="7"/>
      <c r="P403" s="43"/>
    </row>
    <row r="404" spans="1:16" ht="26.25" customHeight="1">
      <c r="A404" s="7"/>
      <c r="B404" s="7"/>
      <c r="P404" s="43"/>
    </row>
    <row r="405" spans="1:16" ht="26.25" customHeight="1">
      <c r="A405" s="7"/>
      <c r="B405" s="7"/>
      <c r="P405" s="43"/>
    </row>
    <row r="406" spans="1:16" ht="26.25" customHeight="1">
      <c r="A406" s="7"/>
      <c r="B406" s="7"/>
      <c r="P406" s="43"/>
    </row>
    <row r="407" spans="1:16" ht="26.25" customHeight="1">
      <c r="A407" s="7"/>
      <c r="B407" s="7"/>
      <c r="P407" s="43"/>
    </row>
    <row r="408" spans="1:16" ht="26.25" customHeight="1">
      <c r="A408" s="7"/>
      <c r="B408" s="7"/>
      <c r="P408" s="43"/>
    </row>
    <row r="409" spans="1:16" ht="26.25" customHeight="1">
      <c r="A409" s="7"/>
      <c r="B409" s="7"/>
      <c r="P409" s="43"/>
    </row>
    <row r="410" spans="1:16" ht="26.25" customHeight="1">
      <c r="A410" s="7"/>
      <c r="B410" s="7"/>
      <c r="P410" s="43"/>
    </row>
    <row r="411" spans="1:16" ht="26.25" customHeight="1">
      <c r="A411" s="7"/>
      <c r="B411" s="7"/>
      <c r="P411" s="43"/>
    </row>
    <row r="412" spans="1:16" ht="26.25" customHeight="1">
      <c r="A412" s="7"/>
      <c r="B412" s="7"/>
      <c r="P412" s="43"/>
    </row>
    <row r="413" spans="1:16" ht="26.25" customHeight="1">
      <c r="A413" s="7"/>
      <c r="B413" s="7"/>
      <c r="P413" s="43"/>
    </row>
    <row r="414" spans="1:16" ht="26.25" customHeight="1">
      <c r="A414" s="7"/>
      <c r="B414" s="7"/>
      <c r="P414" s="43"/>
    </row>
    <row r="415" spans="1:16" ht="26.25" customHeight="1">
      <c r="P415" s="43"/>
    </row>
    <row r="416" spans="1:16" ht="26.25" customHeight="1">
      <c r="P416" s="43"/>
    </row>
    <row r="417" spans="16:16" ht="26.25" customHeight="1">
      <c r="P417" s="43"/>
    </row>
    <row r="418" spans="16:16" ht="26.25" customHeight="1">
      <c r="P418" s="43"/>
    </row>
    <row r="419" spans="16:16" ht="26.25" customHeight="1">
      <c r="P419" s="43"/>
    </row>
    <row r="420" spans="16:16" ht="26.25" customHeight="1">
      <c r="P420" s="43"/>
    </row>
    <row r="421" spans="16:16" ht="26.25" customHeight="1">
      <c r="P421" s="43"/>
    </row>
    <row r="422" spans="16:16" ht="26.25" customHeight="1">
      <c r="P422" s="43"/>
    </row>
    <row r="423" spans="16:16" ht="26.25" customHeight="1">
      <c r="P423" s="43"/>
    </row>
    <row r="424" spans="16:16" ht="26.25" customHeight="1">
      <c r="P424" s="43"/>
    </row>
    <row r="425" spans="16:16" ht="26.25" customHeight="1">
      <c r="P425" s="43"/>
    </row>
    <row r="426" spans="16:16" ht="26.25" customHeight="1">
      <c r="P426" s="43"/>
    </row>
    <row r="427" spans="16:16" ht="26.25" customHeight="1">
      <c r="P427" s="43"/>
    </row>
    <row r="428" spans="16:16" ht="26.25" customHeight="1">
      <c r="P428" s="43"/>
    </row>
    <row r="429" spans="16:16" ht="26.25" customHeight="1">
      <c r="P429" s="43"/>
    </row>
    <row r="430" spans="16:16" ht="26.25" customHeight="1">
      <c r="P430" s="43"/>
    </row>
    <row r="431" spans="16:16" ht="26.25" customHeight="1">
      <c r="P431" s="43"/>
    </row>
    <row r="432" spans="16:16" ht="26.25" customHeight="1">
      <c r="P432" s="43"/>
    </row>
    <row r="433" spans="16:16" ht="26.25" customHeight="1">
      <c r="P433" s="43"/>
    </row>
    <row r="434" spans="16:16" ht="26.25" customHeight="1">
      <c r="P434" s="43"/>
    </row>
    <row r="435" spans="16:16" ht="26.25" customHeight="1">
      <c r="P435" s="43"/>
    </row>
    <row r="436" spans="16:16" ht="26.25" customHeight="1">
      <c r="P436" s="43"/>
    </row>
    <row r="437" spans="16:16" ht="26.25" customHeight="1">
      <c r="P437" s="43"/>
    </row>
    <row r="438" spans="16:16" ht="26.25" customHeight="1">
      <c r="P438" s="43"/>
    </row>
    <row r="439" spans="16:16" ht="26.25" customHeight="1">
      <c r="P439" s="43"/>
    </row>
    <row r="440" spans="16:16" ht="26.25" customHeight="1">
      <c r="P440" s="43"/>
    </row>
    <row r="441" spans="16:16" ht="26.25" customHeight="1">
      <c r="P441" s="43"/>
    </row>
    <row r="442" spans="16:16" ht="26.25" customHeight="1">
      <c r="P442" s="43"/>
    </row>
    <row r="443" spans="16:16" ht="26.25" customHeight="1">
      <c r="P443" s="43"/>
    </row>
    <row r="444" spans="16:16" ht="26.25" customHeight="1">
      <c r="P444" s="43"/>
    </row>
    <row r="445" spans="16:16" ht="26.25" customHeight="1">
      <c r="P445" s="43"/>
    </row>
    <row r="446" spans="16:16" ht="26.25" customHeight="1">
      <c r="P446" s="43"/>
    </row>
    <row r="447" spans="16:16" ht="26.25" customHeight="1">
      <c r="P447" s="43"/>
    </row>
    <row r="448" spans="16:16" ht="26.25" customHeight="1">
      <c r="P448" s="43"/>
    </row>
    <row r="449" spans="16:16" ht="26.25" customHeight="1">
      <c r="P449" s="43"/>
    </row>
    <row r="450" spans="16:16" ht="26.25" customHeight="1">
      <c r="P450" s="43"/>
    </row>
    <row r="451" spans="16:16" ht="26.25" customHeight="1">
      <c r="P451" s="43"/>
    </row>
    <row r="452" spans="16:16" ht="26.25" customHeight="1">
      <c r="P452" s="43"/>
    </row>
    <row r="453" spans="16:16" ht="26.25" customHeight="1">
      <c r="P453" s="43"/>
    </row>
    <row r="454" spans="16:16" ht="26.25" customHeight="1">
      <c r="P454" s="43"/>
    </row>
    <row r="455" spans="16:16" ht="26.25" customHeight="1">
      <c r="P455" s="43"/>
    </row>
    <row r="456" spans="16:16" ht="26.25" customHeight="1">
      <c r="P456" s="43"/>
    </row>
    <row r="457" spans="16:16" ht="26.25" customHeight="1">
      <c r="P457" s="43"/>
    </row>
    <row r="458" spans="16:16" ht="26.25" customHeight="1">
      <c r="P458" s="43"/>
    </row>
    <row r="459" spans="16:16" ht="26.25" customHeight="1">
      <c r="P459" s="43"/>
    </row>
    <row r="460" spans="16:16" ht="26.25" customHeight="1">
      <c r="P460" s="43"/>
    </row>
    <row r="461" spans="16:16" ht="26.25" customHeight="1">
      <c r="P461" s="43"/>
    </row>
    <row r="462" spans="16:16" ht="26.25" customHeight="1">
      <c r="P462" s="43"/>
    </row>
    <row r="463" spans="16:16" ht="26.25" customHeight="1">
      <c r="P463" s="43"/>
    </row>
    <row r="464" spans="16:16" ht="26.25" customHeight="1">
      <c r="P464" s="43"/>
    </row>
    <row r="465" spans="16:16" ht="26.25" customHeight="1">
      <c r="P465" s="43"/>
    </row>
    <row r="466" spans="16:16" ht="26.25" customHeight="1">
      <c r="P466" s="43"/>
    </row>
    <row r="467" spans="16:16" ht="26.25" customHeight="1">
      <c r="P467" s="43"/>
    </row>
    <row r="468" spans="16:16" ht="26.25" customHeight="1">
      <c r="P468" s="43"/>
    </row>
    <row r="469" spans="16:16" ht="26.25" customHeight="1">
      <c r="P469" s="43"/>
    </row>
    <row r="470" spans="16:16" ht="26.25" customHeight="1">
      <c r="P470" s="43"/>
    </row>
    <row r="471" spans="16:16" ht="26.25" customHeight="1">
      <c r="P471" s="43"/>
    </row>
    <row r="472" spans="16:16" ht="26.25" customHeight="1">
      <c r="P472" s="43"/>
    </row>
    <row r="473" spans="16:16" ht="26.25" customHeight="1">
      <c r="P473" s="43"/>
    </row>
    <row r="474" spans="16:16" ht="26.25" customHeight="1">
      <c r="P474" s="43"/>
    </row>
    <row r="475" spans="16:16" ht="26.25" customHeight="1">
      <c r="P475" s="43"/>
    </row>
    <row r="476" spans="16:16" ht="26.25" customHeight="1">
      <c r="P476" s="43"/>
    </row>
    <row r="477" spans="16:16" ht="26.25" customHeight="1">
      <c r="P477" s="43"/>
    </row>
    <row r="478" spans="16:16" ht="26.25" customHeight="1">
      <c r="P478" s="43"/>
    </row>
    <row r="479" spans="16:16" ht="26.25" customHeight="1">
      <c r="P479" s="43"/>
    </row>
    <row r="480" spans="16:16" ht="26.25" customHeight="1">
      <c r="P480" s="43"/>
    </row>
    <row r="481" spans="16:16" ht="26.25" customHeight="1">
      <c r="P481" s="43"/>
    </row>
    <row r="482" spans="16:16" ht="26.25" customHeight="1">
      <c r="P482" s="43"/>
    </row>
    <row r="483" spans="16:16" ht="26.25" customHeight="1">
      <c r="P483" s="43"/>
    </row>
    <row r="484" spans="16:16" ht="26.25" customHeight="1">
      <c r="P484" s="43"/>
    </row>
    <row r="485" spans="16:16" ht="26.25" customHeight="1">
      <c r="P485" s="43"/>
    </row>
    <row r="486" spans="16:16" ht="26.25" customHeight="1">
      <c r="P486" s="43"/>
    </row>
    <row r="487" spans="16:16" ht="26.25" customHeight="1">
      <c r="P487" s="43"/>
    </row>
    <row r="488" spans="16:16" ht="26.25" customHeight="1">
      <c r="P488" s="43"/>
    </row>
    <row r="489" spans="16:16" ht="26.25" customHeight="1">
      <c r="P489" s="43"/>
    </row>
    <row r="490" spans="16:16" ht="26.25" customHeight="1">
      <c r="P490" s="43"/>
    </row>
    <row r="491" spans="16:16" ht="26.25" customHeight="1">
      <c r="P491" s="43"/>
    </row>
    <row r="492" spans="16:16" ht="26.25" customHeight="1">
      <c r="P492" s="43"/>
    </row>
    <row r="493" spans="16:16" ht="26.25" customHeight="1">
      <c r="P493" s="43"/>
    </row>
    <row r="494" spans="16:16" ht="26.25" customHeight="1">
      <c r="P494" s="43"/>
    </row>
    <row r="495" spans="16:16" ht="26.25" customHeight="1">
      <c r="P495" s="43"/>
    </row>
    <row r="496" spans="16:16" ht="26.25" customHeight="1">
      <c r="P496" s="43"/>
    </row>
    <row r="497" spans="16:16" ht="26.25" customHeight="1">
      <c r="P497" s="43"/>
    </row>
    <row r="498" spans="16:16" ht="26.25" customHeight="1">
      <c r="P498" s="43"/>
    </row>
    <row r="499" spans="16:16" ht="26.25" customHeight="1">
      <c r="P499" s="43"/>
    </row>
    <row r="500" spans="16:16" ht="26.25" customHeight="1">
      <c r="P500" s="43"/>
    </row>
    <row r="501" spans="16:16" ht="26.25" customHeight="1">
      <c r="P501" s="43"/>
    </row>
    <row r="502" spans="16:16" ht="26.25" customHeight="1">
      <c r="P502" s="43"/>
    </row>
    <row r="503" spans="16:16" ht="26.25" customHeight="1">
      <c r="P503" s="43"/>
    </row>
    <row r="504" spans="16:16" ht="26.25" customHeight="1">
      <c r="P504" s="43"/>
    </row>
    <row r="505" spans="16:16" ht="26.25" customHeight="1">
      <c r="P505" s="43"/>
    </row>
    <row r="506" spans="16:16" ht="26.25" customHeight="1">
      <c r="P506" s="43"/>
    </row>
    <row r="507" spans="16:16" ht="26.25" customHeight="1">
      <c r="P507" s="43"/>
    </row>
    <row r="508" spans="16:16" ht="26.25" customHeight="1">
      <c r="P508" s="43"/>
    </row>
    <row r="509" spans="16:16" ht="26.25" customHeight="1">
      <c r="P509" s="43"/>
    </row>
    <row r="510" spans="16:16" ht="26.25" customHeight="1">
      <c r="P510" s="43"/>
    </row>
    <row r="511" spans="16:16" ht="26.25" customHeight="1">
      <c r="P511" s="43"/>
    </row>
    <row r="512" spans="16:16" ht="26.25" customHeight="1">
      <c r="P512" s="43"/>
    </row>
    <row r="513" spans="16:16" ht="26.25" customHeight="1">
      <c r="P513" s="43"/>
    </row>
    <row r="514" spans="16:16" ht="26.25" customHeight="1">
      <c r="P514" s="43"/>
    </row>
    <row r="515" spans="16:16" ht="26.25" customHeight="1">
      <c r="P515" s="43"/>
    </row>
    <row r="516" spans="16:16" ht="26.25" customHeight="1">
      <c r="P516" s="43"/>
    </row>
    <row r="517" spans="16:16" ht="26.25" customHeight="1">
      <c r="P517" s="43"/>
    </row>
    <row r="518" spans="16:16" ht="26.25" customHeight="1">
      <c r="P518" s="43"/>
    </row>
    <row r="519" spans="16:16" ht="26.25" customHeight="1">
      <c r="P519" s="43"/>
    </row>
    <row r="520" spans="16:16" ht="26.25" customHeight="1">
      <c r="P520" s="43"/>
    </row>
    <row r="521" spans="16:16" ht="26.25" customHeight="1">
      <c r="P521" s="43"/>
    </row>
    <row r="522" spans="16:16" ht="26.25" customHeight="1">
      <c r="P522" s="43"/>
    </row>
    <row r="523" spans="16:16" ht="26.25" customHeight="1">
      <c r="P523" s="43"/>
    </row>
    <row r="524" spans="16:16" ht="26.25" customHeight="1">
      <c r="P524" s="43"/>
    </row>
    <row r="525" spans="16:16" ht="26.25" customHeight="1">
      <c r="P525" s="43"/>
    </row>
    <row r="526" spans="16:16" ht="26.25" customHeight="1">
      <c r="P526" s="43"/>
    </row>
    <row r="527" spans="16:16" ht="26.25" customHeight="1">
      <c r="P527" s="43"/>
    </row>
    <row r="528" spans="16:16" ht="26.25" customHeight="1">
      <c r="P528" s="43"/>
    </row>
    <row r="529" spans="16:16" ht="26.25" customHeight="1">
      <c r="P529" s="43"/>
    </row>
    <row r="530" spans="16:16" ht="26.25" customHeight="1">
      <c r="P530" s="43"/>
    </row>
    <row r="531" spans="16:16" ht="26.25" customHeight="1">
      <c r="P531" s="43"/>
    </row>
    <row r="532" spans="16:16" ht="26.25" customHeight="1">
      <c r="P532" s="43"/>
    </row>
    <row r="533" spans="16:16" ht="26.25" customHeight="1">
      <c r="P533" s="43"/>
    </row>
    <row r="534" spans="16:16" ht="26.25" customHeight="1">
      <c r="P534" s="43"/>
    </row>
    <row r="535" spans="16:16" ht="26.25" customHeight="1">
      <c r="P535" s="43"/>
    </row>
    <row r="536" spans="16:16" ht="26.25" customHeight="1">
      <c r="P536" s="43"/>
    </row>
    <row r="537" spans="16:16" ht="26.25" customHeight="1">
      <c r="P537" s="43"/>
    </row>
    <row r="538" spans="16:16" ht="26.25" customHeight="1">
      <c r="P538" s="43"/>
    </row>
    <row r="539" spans="16:16" ht="26.25" customHeight="1">
      <c r="P539" s="43"/>
    </row>
    <row r="540" spans="16:16" ht="26.25" customHeight="1">
      <c r="P540" s="43"/>
    </row>
    <row r="541" spans="16:16" ht="26.25" customHeight="1">
      <c r="P541" s="43"/>
    </row>
    <row r="542" spans="16:16" ht="26.25" customHeight="1">
      <c r="P542" s="43"/>
    </row>
    <row r="543" spans="16:16" ht="26.25" customHeight="1">
      <c r="P543" s="43"/>
    </row>
    <row r="544" spans="16:16" ht="26.25" customHeight="1">
      <c r="P544" s="43"/>
    </row>
    <row r="545" spans="16:16" ht="26.25" customHeight="1">
      <c r="P545" s="43"/>
    </row>
    <row r="546" spans="16:16" ht="26.25" customHeight="1">
      <c r="P546" s="43"/>
    </row>
    <row r="547" spans="16:16" ht="26.25" customHeight="1">
      <c r="P547" s="43"/>
    </row>
    <row r="548" spans="16:16" ht="26.25" customHeight="1">
      <c r="P548" s="43"/>
    </row>
    <row r="549" spans="16:16" ht="26.25" customHeight="1">
      <c r="P549" s="43"/>
    </row>
    <row r="550" spans="16:16" ht="26.25" customHeight="1">
      <c r="P550" s="43"/>
    </row>
    <row r="551" spans="16:16" ht="26.25" customHeight="1">
      <c r="P551" s="43"/>
    </row>
    <row r="552" spans="16:16" ht="26.25" customHeight="1">
      <c r="P552" s="43"/>
    </row>
    <row r="553" spans="16:16" ht="26.25" customHeight="1">
      <c r="P553" s="43"/>
    </row>
    <row r="554" spans="16:16" ht="26.25" customHeight="1">
      <c r="P554" s="43"/>
    </row>
    <row r="555" spans="16:16" ht="26.25" customHeight="1">
      <c r="P555" s="43"/>
    </row>
    <row r="556" spans="16:16" ht="26.25" customHeight="1">
      <c r="P556" s="43"/>
    </row>
    <row r="557" spans="16:16" ht="26.25" customHeight="1">
      <c r="P557" s="43"/>
    </row>
    <row r="558" spans="16:16" ht="26.25" customHeight="1">
      <c r="P558" s="43"/>
    </row>
    <row r="559" spans="16:16" ht="26.25" customHeight="1">
      <c r="P559" s="43"/>
    </row>
    <row r="560" spans="16:16" ht="26.25" customHeight="1">
      <c r="P560" s="43"/>
    </row>
    <row r="561" spans="16:16" ht="26.25" customHeight="1">
      <c r="P561" s="43"/>
    </row>
    <row r="562" spans="16:16" ht="26.25" customHeight="1">
      <c r="P562" s="43"/>
    </row>
    <row r="563" spans="16:16" ht="26.25" customHeight="1">
      <c r="P563" s="43"/>
    </row>
    <row r="564" spans="16:16" ht="26.25" customHeight="1">
      <c r="P564" s="43"/>
    </row>
    <row r="565" spans="16:16" ht="26.25" customHeight="1">
      <c r="P565" s="43"/>
    </row>
    <row r="566" spans="16:16" ht="26.25" customHeight="1">
      <c r="P566" s="43"/>
    </row>
    <row r="567" spans="16:16" ht="26.25" customHeight="1">
      <c r="P567" s="43"/>
    </row>
    <row r="568" spans="16:16" ht="26.25" customHeight="1">
      <c r="P568" s="43"/>
    </row>
    <row r="569" spans="16:16" ht="26.25" customHeight="1">
      <c r="P569" s="43"/>
    </row>
    <row r="570" spans="16:16" ht="26.25" customHeight="1">
      <c r="P570" s="43"/>
    </row>
    <row r="571" spans="16:16" ht="26.25" customHeight="1">
      <c r="P571" s="43"/>
    </row>
    <row r="572" spans="16:16" ht="26.25" customHeight="1">
      <c r="P572" s="43"/>
    </row>
    <row r="573" spans="16:16" ht="26.25" customHeight="1">
      <c r="P573" s="43"/>
    </row>
    <row r="574" spans="16:16" ht="26.25" customHeight="1">
      <c r="P574" s="43"/>
    </row>
    <row r="575" spans="16:16" ht="26.25" customHeight="1">
      <c r="P575" s="43"/>
    </row>
    <row r="576" spans="16:16" ht="26.25" customHeight="1">
      <c r="P576" s="43"/>
    </row>
    <row r="577" spans="16:16" ht="26.25" customHeight="1">
      <c r="P577" s="43"/>
    </row>
    <row r="578" spans="16:16" ht="26.25" customHeight="1">
      <c r="P578" s="43"/>
    </row>
    <row r="579" spans="16:16" ht="26.25" customHeight="1">
      <c r="P579" s="43"/>
    </row>
    <row r="580" spans="16:16" ht="26.25" customHeight="1">
      <c r="P580" s="43"/>
    </row>
    <row r="581" spans="16:16" ht="26.25" customHeight="1">
      <c r="P581" s="43"/>
    </row>
    <row r="582" spans="16:16" ht="26.25" customHeight="1">
      <c r="P582" s="43"/>
    </row>
    <row r="583" spans="16:16" ht="26.25" customHeight="1">
      <c r="P583" s="43"/>
    </row>
    <row r="584" spans="16:16" ht="26.25" customHeight="1">
      <c r="P584" s="43"/>
    </row>
    <row r="585" spans="16:16" ht="26.25" customHeight="1">
      <c r="P585" s="43"/>
    </row>
    <row r="586" spans="16:16" ht="26.25" customHeight="1">
      <c r="P586" s="43"/>
    </row>
    <row r="587" spans="16:16" ht="26.25" customHeight="1">
      <c r="P587" s="43"/>
    </row>
    <row r="588" spans="16:16" ht="26.25" customHeight="1">
      <c r="P588" s="43"/>
    </row>
    <row r="589" spans="16:16" ht="26.25" customHeight="1">
      <c r="P589" s="43"/>
    </row>
    <row r="590" spans="16:16" ht="26.25" customHeight="1">
      <c r="P590" s="43"/>
    </row>
    <row r="591" spans="16:16" ht="26.25" customHeight="1">
      <c r="P591" s="43"/>
    </row>
    <row r="592" spans="16:16" ht="26.25" customHeight="1">
      <c r="P592" s="43"/>
    </row>
    <row r="593" spans="16:16" ht="26.25" customHeight="1">
      <c r="P593" s="43"/>
    </row>
    <row r="594" spans="16:16" ht="26.25" customHeight="1">
      <c r="P594" s="43"/>
    </row>
    <row r="595" spans="16:16" ht="26.25" customHeight="1">
      <c r="P595" s="43"/>
    </row>
    <row r="596" spans="16:16" ht="26.25" customHeight="1">
      <c r="P596" s="43"/>
    </row>
  </sheetData>
  <mergeCells count="282">
    <mergeCell ref="O88:O89"/>
    <mergeCell ref="P88:P89"/>
    <mergeCell ref="Q88:Q89"/>
    <mergeCell ref="L14:L16"/>
    <mergeCell ref="N14:N16"/>
    <mergeCell ref="N80:N87"/>
    <mergeCell ref="O80:O83"/>
    <mergeCell ref="P80:P87"/>
    <mergeCell ref="Q80:Q87"/>
    <mergeCell ref="O84:O87"/>
    <mergeCell ref="P42:P48"/>
    <mergeCell ref="Q42:Q48"/>
    <mergeCell ref="P71:P76"/>
    <mergeCell ref="Q71:Q76"/>
    <mergeCell ref="N54:N61"/>
    <mergeCell ref="P54:P61"/>
    <mergeCell ref="Q54:Q61"/>
    <mergeCell ref="P49:P52"/>
    <mergeCell ref="L24:L25"/>
    <mergeCell ref="N24:N25"/>
    <mergeCell ref="P24:P25"/>
    <mergeCell ref="Q24:Q25"/>
    <mergeCell ref="N42:N48"/>
    <mergeCell ref="P63:P70"/>
    <mergeCell ref="A110:A111"/>
    <mergeCell ref="B110:B111"/>
    <mergeCell ref="C110:C111"/>
    <mergeCell ref="D110:D111"/>
    <mergeCell ref="E110:E111"/>
    <mergeCell ref="L110:L111"/>
    <mergeCell ref="A88:A89"/>
    <mergeCell ref="B88:B89"/>
    <mergeCell ref="C88:C89"/>
    <mergeCell ref="D88:D89"/>
    <mergeCell ref="E88:E89"/>
    <mergeCell ref="J88:J89"/>
    <mergeCell ref="A90:A97"/>
    <mergeCell ref="B90:B97"/>
    <mergeCell ref="C90:C97"/>
    <mergeCell ref="D90:D97"/>
    <mergeCell ref="E90:E97"/>
    <mergeCell ref="J90:J97"/>
    <mergeCell ref="A98:A109"/>
    <mergeCell ref="L88:L89"/>
    <mergeCell ref="B98:B109"/>
    <mergeCell ref="C98:C109"/>
    <mergeCell ref="D98:D109"/>
    <mergeCell ref="E98:E109"/>
    <mergeCell ref="R90:R97"/>
    <mergeCell ref="R42:R48"/>
    <mergeCell ref="R49:R52"/>
    <mergeCell ref="R80:R87"/>
    <mergeCell ref="R14:R16"/>
    <mergeCell ref="R38:R39"/>
    <mergeCell ref="R26:R28"/>
    <mergeCell ref="R31:R37"/>
    <mergeCell ref="R63:R70"/>
    <mergeCell ref="R54:R61"/>
    <mergeCell ref="R88:R89"/>
    <mergeCell ref="R71:R76"/>
    <mergeCell ref="R24:R25"/>
    <mergeCell ref="P2:P4"/>
    <mergeCell ref="O2:O4"/>
    <mergeCell ref="P8:P10"/>
    <mergeCell ref="P14:P16"/>
    <mergeCell ref="L5:L7"/>
    <mergeCell ref="R2:R4"/>
    <mergeCell ref="P17:P19"/>
    <mergeCell ref="N38:N39"/>
    <mergeCell ref="R17:R19"/>
    <mergeCell ref="Q17:Q19"/>
    <mergeCell ref="Q2:Q4"/>
    <mergeCell ref="Q38:Q39"/>
    <mergeCell ref="P38:P39"/>
    <mergeCell ref="P21:P23"/>
    <mergeCell ref="N8:N10"/>
    <mergeCell ref="Q21:Q23"/>
    <mergeCell ref="P31:P37"/>
    <mergeCell ref="N21:N23"/>
    <mergeCell ref="R21:R23"/>
    <mergeCell ref="R8:R10"/>
    <mergeCell ref="Q12:Q13"/>
    <mergeCell ref="Q14:Q16"/>
    <mergeCell ref="P26:P28"/>
    <mergeCell ref="Q26:Q28"/>
    <mergeCell ref="M2:M4"/>
    <mergeCell ref="N2:N4"/>
    <mergeCell ref="K2:K4"/>
    <mergeCell ref="L2:L4"/>
    <mergeCell ref="N17:N19"/>
    <mergeCell ref="D24:D25"/>
    <mergeCell ref="E24:E25"/>
    <mergeCell ref="J24:J25"/>
    <mergeCell ref="C24:C25"/>
    <mergeCell ref="E17:E19"/>
    <mergeCell ref="J17:J19"/>
    <mergeCell ref="L17:L19"/>
    <mergeCell ref="C14:C16"/>
    <mergeCell ref="J14:J16"/>
    <mergeCell ref="N5:N7"/>
    <mergeCell ref="L12:L13"/>
    <mergeCell ref="N12:N13"/>
    <mergeCell ref="L8:L10"/>
    <mergeCell ref="D14:D16"/>
    <mergeCell ref="E14:E16"/>
    <mergeCell ref="J2:J4"/>
    <mergeCell ref="E12:E13"/>
    <mergeCell ref="J12:J13"/>
    <mergeCell ref="E2:E4"/>
    <mergeCell ref="F2:F4"/>
    <mergeCell ref="I2:I4"/>
    <mergeCell ref="G2:G4"/>
    <mergeCell ref="C17:C19"/>
    <mergeCell ref="L38:L39"/>
    <mergeCell ref="J5:J7"/>
    <mergeCell ref="L21:L23"/>
    <mergeCell ref="A2:A4"/>
    <mergeCell ref="B2:B4"/>
    <mergeCell ref="C2:C4"/>
    <mergeCell ref="D2:D4"/>
    <mergeCell ref="H2:H4"/>
    <mergeCell ref="A12:A13"/>
    <mergeCell ref="B12:B13"/>
    <mergeCell ref="C12:C13"/>
    <mergeCell ref="D12:D13"/>
    <mergeCell ref="B5:B7"/>
    <mergeCell ref="C5:C7"/>
    <mergeCell ref="D5:D7"/>
    <mergeCell ref="E5:E7"/>
    <mergeCell ref="Q49:Q52"/>
    <mergeCell ref="D42:D48"/>
    <mergeCell ref="L42:L48"/>
    <mergeCell ref="L26:L28"/>
    <mergeCell ref="J38:J39"/>
    <mergeCell ref="E38:E39"/>
    <mergeCell ref="E42:E48"/>
    <mergeCell ref="J42:J48"/>
    <mergeCell ref="C38:C39"/>
    <mergeCell ref="D38:D39"/>
    <mergeCell ref="J26:J28"/>
    <mergeCell ref="J49:J52"/>
    <mergeCell ref="N49:N52"/>
    <mergeCell ref="L49:L52"/>
    <mergeCell ref="L31:L37"/>
    <mergeCell ref="N31:N37"/>
    <mergeCell ref="M40:M41"/>
    <mergeCell ref="N40:N41"/>
    <mergeCell ref="N26:N28"/>
    <mergeCell ref="J31:J37"/>
    <mergeCell ref="A31:A37"/>
    <mergeCell ref="B31:B37"/>
    <mergeCell ref="C31:C37"/>
    <mergeCell ref="D31:D37"/>
    <mergeCell ref="E31:E37"/>
    <mergeCell ref="B49:B52"/>
    <mergeCell ref="C49:C52"/>
    <mergeCell ref="D49:D52"/>
    <mergeCell ref="A38:A39"/>
    <mergeCell ref="B38:B39"/>
    <mergeCell ref="E49:E52"/>
    <mergeCell ref="A80:A87"/>
    <mergeCell ref="B80:B87"/>
    <mergeCell ref="C80:C87"/>
    <mergeCell ref="D80:D87"/>
    <mergeCell ref="E80:E87"/>
    <mergeCell ref="J80:J87"/>
    <mergeCell ref="Q63:Q70"/>
    <mergeCell ref="J71:J76"/>
    <mergeCell ref="A63:A70"/>
    <mergeCell ref="B63:B70"/>
    <mergeCell ref="C63:C70"/>
    <mergeCell ref="A71:A76"/>
    <mergeCell ref="B71:B76"/>
    <mergeCell ref="C71:C76"/>
    <mergeCell ref="D71:D76"/>
    <mergeCell ref="L63:L70"/>
    <mergeCell ref="L71:L76"/>
    <mergeCell ref="N71:N76"/>
    <mergeCell ref="E71:E76"/>
    <mergeCell ref="J63:J70"/>
    <mergeCell ref="D63:D70"/>
    <mergeCell ref="E63:E70"/>
    <mergeCell ref="L80:L87"/>
    <mergeCell ref="K78:K79"/>
    <mergeCell ref="P90:P97"/>
    <mergeCell ref="Q90:Q97"/>
    <mergeCell ref="Q98:Q109"/>
    <mergeCell ref="Q110:Q111"/>
    <mergeCell ref="P112:P120"/>
    <mergeCell ref="O108:O109"/>
    <mergeCell ref="Q112:Q120"/>
    <mergeCell ref="P98:P109"/>
    <mergeCell ref="O98:O107"/>
    <mergeCell ref="E112:E120"/>
    <mergeCell ref="J112:J120"/>
    <mergeCell ref="L112:L120"/>
    <mergeCell ref="N112:N120"/>
    <mergeCell ref="A112:A120"/>
    <mergeCell ref="B112:B120"/>
    <mergeCell ref="C112:C120"/>
    <mergeCell ref="D112:D120"/>
    <mergeCell ref="O123:O132"/>
    <mergeCell ref="A121:A122"/>
    <mergeCell ref="B121:B122"/>
    <mergeCell ref="C121:C122"/>
    <mergeCell ref="D121:D122"/>
    <mergeCell ref="A123:A134"/>
    <mergeCell ref="B123:B134"/>
    <mergeCell ref="C123:C134"/>
    <mergeCell ref="D123:D134"/>
    <mergeCell ref="O133:O134"/>
    <mergeCell ref="E123:E134"/>
    <mergeCell ref="J123:J134"/>
    <mergeCell ref="L123:L134"/>
    <mergeCell ref="N123:N134"/>
    <mergeCell ref="E121:E122"/>
    <mergeCell ref="J121:J122"/>
    <mergeCell ref="L121:L122"/>
    <mergeCell ref="N121:N122"/>
    <mergeCell ref="O121:O122"/>
    <mergeCell ref="P121:P122"/>
    <mergeCell ref="Q121:Q122"/>
    <mergeCell ref="R123:R134"/>
    <mergeCell ref="R98:R109"/>
    <mergeCell ref="R112:R120"/>
    <mergeCell ref="P123:P134"/>
    <mergeCell ref="Q123:Q134"/>
    <mergeCell ref="R121:R122"/>
    <mergeCell ref="O110:O111"/>
    <mergeCell ref="P110:P111"/>
    <mergeCell ref="R110:R111"/>
    <mergeCell ref="L98:L109"/>
    <mergeCell ref="N98:N109"/>
    <mergeCell ref="N110:N111"/>
    <mergeCell ref="A26:A28"/>
    <mergeCell ref="B26:B28"/>
    <mergeCell ref="C26:C28"/>
    <mergeCell ref="D26:D28"/>
    <mergeCell ref="E26:E28"/>
    <mergeCell ref="R5:R7"/>
    <mergeCell ref="A8:A10"/>
    <mergeCell ref="B8:B10"/>
    <mergeCell ref="C8:C10"/>
    <mergeCell ref="D8:D10"/>
    <mergeCell ref="E8:E10"/>
    <mergeCell ref="J8:J10"/>
    <mergeCell ref="Q8:Q10"/>
    <mergeCell ref="A5:A7"/>
    <mergeCell ref="Q5:Q7"/>
    <mergeCell ref="B17:B19"/>
    <mergeCell ref="D17:D19"/>
    <mergeCell ref="A24:A25"/>
    <mergeCell ref="B24:B25"/>
    <mergeCell ref="A17:A19"/>
    <mergeCell ref="A14:A16"/>
    <mergeCell ref="B14:B16"/>
    <mergeCell ref="P5:P7"/>
    <mergeCell ref="P12:P13"/>
    <mergeCell ref="N90:N97"/>
    <mergeCell ref="N88:N89"/>
    <mergeCell ref="N63:N70"/>
    <mergeCell ref="L90:L97"/>
    <mergeCell ref="J98:J109"/>
    <mergeCell ref="R12:R13"/>
    <mergeCell ref="A21:A23"/>
    <mergeCell ref="B21:B23"/>
    <mergeCell ref="C21:C23"/>
    <mergeCell ref="D21:D23"/>
    <mergeCell ref="E21:E23"/>
    <mergeCell ref="J21:J23"/>
    <mergeCell ref="D54:D61"/>
    <mergeCell ref="E54:E61"/>
    <mergeCell ref="J54:J61"/>
    <mergeCell ref="L54:L61"/>
    <mergeCell ref="Q31:Q37"/>
    <mergeCell ref="A54:A61"/>
    <mergeCell ref="B54:B61"/>
    <mergeCell ref="A42:A48"/>
    <mergeCell ref="B42:B48"/>
    <mergeCell ref="A49:A52"/>
    <mergeCell ref="C42:C48"/>
    <mergeCell ref="C54:C61"/>
  </mergeCells>
  <phoneticPr fontId="10" type="noConversion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>
    <oddHeader>&amp;C&amp;20花蓮縣&amp;"Times New Roman,標準"107&amp;"標楷體,標準"學年度各公私立國民中小學生一四七年級學生健康檢查排程表</oddHeader>
  </headerFooter>
  <rowBreaks count="2" manualBreakCount="2">
    <brk id="37" max="16383" man="1"/>
    <brk id="53" max="16383" man="1"/>
  </rowBreaks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5"/>
  <sheetViews>
    <sheetView workbookViewId="0">
      <selection activeCell="F3" sqref="F3"/>
    </sheetView>
  </sheetViews>
  <sheetFormatPr defaultRowHeight="16.5"/>
  <cols>
    <col min="1" max="1" width="13.625" customWidth="1"/>
    <col min="2" max="2" width="7.625" customWidth="1"/>
    <col min="3" max="3" width="11.625" bestFit="1" customWidth="1"/>
    <col min="4" max="4" width="21.875" customWidth="1"/>
    <col min="5" max="5" width="14.625" customWidth="1"/>
    <col min="6" max="6" width="37.125" bestFit="1" customWidth="1"/>
    <col min="7" max="7" width="16.875" customWidth="1"/>
  </cols>
  <sheetData>
    <row r="1" spans="1:7" ht="40.5" customHeight="1">
      <c r="A1" s="198" t="s">
        <v>319</v>
      </c>
      <c r="B1" s="198"/>
      <c r="C1" s="198"/>
      <c r="D1" s="198"/>
      <c r="E1" s="198"/>
      <c r="F1" s="198"/>
      <c r="G1" s="198"/>
    </row>
    <row r="2" spans="1:7" s="28" customFormat="1" ht="56.25" customHeight="1">
      <c r="A2" s="24" t="s">
        <v>55</v>
      </c>
      <c r="B2" s="24" t="s">
        <v>56</v>
      </c>
      <c r="C2" s="23" t="s">
        <v>0</v>
      </c>
      <c r="D2" s="24" t="s">
        <v>57</v>
      </c>
      <c r="E2" s="48" t="s">
        <v>317</v>
      </c>
      <c r="F2" s="24" t="s">
        <v>58</v>
      </c>
      <c r="G2" s="24" t="s">
        <v>59</v>
      </c>
    </row>
    <row r="3" spans="1:7" s="28" customFormat="1" ht="55.5" customHeight="1">
      <c r="A3" s="23" t="s">
        <v>60</v>
      </c>
      <c r="B3" s="22" t="s">
        <v>287</v>
      </c>
      <c r="C3" s="47" t="s">
        <v>328</v>
      </c>
      <c r="D3" s="59" t="s">
        <v>318</v>
      </c>
      <c r="E3" s="25">
        <v>6711</v>
      </c>
      <c r="F3" s="59" t="s">
        <v>331</v>
      </c>
      <c r="G3" s="196" t="s">
        <v>66</v>
      </c>
    </row>
    <row r="4" spans="1:7" s="28" customFormat="1" ht="55.5" customHeight="1">
      <c r="A4" s="23" t="s">
        <v>61</v>
      </c>
      <c r="B4" s="22" t="s">
        <v>62</v>
      </c>
      <c r="C4" s="22" t="s">
        <v>74</v>
      </c>
      <c r="D4" s="22" t="s">
        <v>316</v>
      </c>
      <c r="E4" s="25">
        <v>1407</v>
      </c>
      <c r="F4" s="23" t="s">
        <v>194</v>
      </c>
      <c r="G4" s="197"/>
    </row>
    <row r="5" spans="1:7" s="28" customFormat="1" ht="39" customHeight="1">
      <c r="A5" s="24" t="s">
        <v>63</v>
      </c>
      <c r="B5" s="22" t="s">
        <v>288</v>
      </c>
      <c r="C5" s="22" t="s">
        <v>329</v>
      </c>
      <c r="D5" s="22" t="s">
        <v>64</v>
      </c>
      <c r="E5" s="25">
        <f>SUM(E3:E4)</f>
        <v>8118</v>
      </c>
      <c r="F5" s="22" t="s">
        <v>64</v>
      </c>
      <c r="G5" s="22" t="s">
        <v>65</v>
      </c>
    </row>
  </sheetData>
  <mergeCells count="2">
    <mergeCell ref="G3:G4"/>
    <mergeCell ref="A1:G1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108學年度縣小健檢排程</vt:lpstr>
      <vt:lpstr>檢查場次</vt:lpstr>
      <vt:lpstr>檢查場次!Print_Area</vt:lpstr>
      <vt:lpstr>'108學年度縣小健檢排程'!Print_Titles</vt:lpstr>
    </vt:vector>
  </TitlesOfParts>
  <Company>花蓮縣教育局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花蓮縣教育局</dc:creator>
  <cp:lastModifiedBy>user</cp:lastModifiedBy>
  <cp:lastPrinted>2018-11-07T02:34:53Z</cp:lastPrinted>
  <dcterms:created xsi:type="dcterms:W3CDTF">2005-07-08T05:43:10Z</dcterms:created>
  <dcterms:modified xsi:type="dcterms:W3CDTF">2019-10-15T02:57:41Z</dcterms:modified>
</cp:coreProperties>
</file>