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0980\Desktop\馬芷麟106.10.16~\111人事費調查(111年5月份)\111處務公告\"/>
    </mc:Choice>
  </mc:AlternateContent>
  <bookViews>
    <workbookView xWindow="0" yWindow="0" windowWidth="19200" windowHeight="6990" activeTab="1"/>
  </bookViews>
  <sheets>
    <sheet name="收支彙整" sheetId="3" r:id="rId1"/>
    <sheet name="縣庫撥款收入明細" sheetId="2" r:id="rId2"/>
  </sheets>
  <definedNames>
    <definedName name="_xlnm._FilterDatabase" localSheetId="0">收支彙整!$A$2:$M$2</definedName>
    <definedName name="_xlnm.Print_Area" localSheetId="1">縣庫撥款收入明細!$A$1:$V$109</definedName>
    <definedName name="_xlnm.Print_Titles" localSheetId="1">縣庫撥款收入明細!$A:$A,縣庫撥款收入明細!$2:$7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2" l="1"/>
  <c r="J4" i="3" l="1"/>
  <c r="M4" i="3" l="1"/>
  <c r="L4" i="3"/>
  <c r="I4" i="3"/>
  <c r="H4" i="3"/>
  <c r="G4" i="3"/>
  <c r="F4" i="3"/>
  <c r="E4" i="3"/>
  <c r="D4" i="3"/>
  <c r="C4" i="3"/>
  <c r="B4" i="3"/>
  <c r="P109" i="2" l="1"/>
  <c r="O109" i="2"/>
  <c r="P108" i="2"/>
  <c r="O108" i="2"/>
  <c r="P107" i="2"/>
  <c r="O107" i="2"/>
  <c r="P106" i="2"/>
  <c r="O106" i="2"/>
  <c r="P105" i="2"/>
  <c r="O105" i="2"/>
  <c r="P104" i="2"/>
  <c r="O104" i="2"/>
  <c r="U104" i="2" s="1"/>
  <c r="P103" i="2"/>
  <c r="O103" i="2"/>
  <c r="P102" i="2"/>
  <c r="O102" i="2"/>
  <c r="P101" i="2"/>
  <c r="O101" i="2"/>
  <c r="P100" i="2"/>
  <c r="O100" i="2"/>
  <c r="U100" i="2" s="1"/>
  <c r="P99" i="2"/>
  <c r="O99" i="2"/>
  <c r="P98" i="2"/>
  <c r="O98" i="2"/>
  <c r="P97" i="2"/>
  <c r="O97" i="2"/>
  <c r="P96" i="2"/>
  <c r="O96" i="2"/>
  <c r="U96" i="2" s="1"/>
  <c r="P95" i="2"/>
  <c r="O95" i="2"/>
  <c r="P94" i="2"/>
  <c r="O94" i="2"/>
  <c r="P93" i="2"/>
  <c r="O93" i="2"/>
  <c r="P92" i="2"/>
  <c r="O92" i="2"/>
  <c r="P91" i="2"/>
  <c r="O91" i="2"/>
  <c r="P90" i="2"/>
  <c r="O90" i="2"/>
  <c r="P89" i="2"/>
  <c r="O89" i="2"/>
  <c r="P88" i="2"/>
  <c r="O88" i="2"/>
  <c r="P87" i="2"/>
  <c r="O87" i="2"/>
  <c r="P86" i="2"/>
  <c r="O86" i="2"/>
  <c r="P85" i="2"/>
  <c r="O85" i="2"/>
  <c r="P84" i="2"/>
  <c r="O84" i="2"/>
  <c r="U84" i="2" s="1"/>
  <c r="P83" i="2"/>
  <c r="O83" i="2"/>
  <c r="P82" i="2"/>
  <c r="O82" i="2"/>
  <c r="P81" i="2"/>
  <c r="O81" i="2"/>
  <c r="P80" i="2"/>
  <c r="O80" i="2"/>
  <c r="U80" i="2" s="1"/>
  <c r="P79" i="2"/>
  <c r="O79" i="2"/>
  <c r="U79" i="2" s="1"/>
  <c r="P78" i="2"/>
  <c r="O78" i="2"/>
  <c r="U78" i="2" s="1"/>
  <c r="P77" i="2"/>
  <c r="O77" i="2"/>
  <c r="P76" i="2"/>
  <c r="O76" i="2"/>
  <c r="U76" i="2" s="1"/>
  <c r="P75" i="2"/>
  <c r="O75" i="2"/>
  <c r="P74" i="2"/>
  <c r="O74" i="2"/>
  <c r="P73" i="2"/>
  <c r="O73" i="2"/>
  <c r="P72" i="2"/>
  <c r="O72" i="2"/>
  <c r="U72" i="2" s="1"/>
  <c r="P71" i="2"/>
  <c r="O71" i="2"/>
  <c r="P70" i="2"/>
  <c r="O70" i="2"/>
  <c r="U70" i="2" s="1"/>
  <c r="P69" i="2"/>
  <c r="O69" i="2"/>
  <c r="P68" i="2"/>
  <c r="O68" i="2"/>
  <c r="P67" i="2"/>
  <c r="O67" i="2"/>
  <c r="P66" i="2"/>
  <c r="O66" i="2"/>
  <c r="P65" i="2"/>
  <c r="O65" i="2"/>
  <c r="U65" i="2" s="1"/>
  <c r="P64" i="2"/>
  <c r="O64" i="2"/>
  <c r="P63" i="2"/>
  <c r="O63" i="2"/>
  <c r="P62" i="2"/>
  <c r="O62" i="2"/>
  <c r="U62" i="2" s="1"/>
  <c r="P61" i="2"/>
  <c r="O61" i="2"/>
  <c r="P60" i="2"/>
  <c r="O60" i="2"/>
  <c r="U60" i="2" s="1"/>
  <c r="P59" i="2"/>
  <c r="O59" i="2"/>
  <c r="P58" i="2"/>
  <c r="O58" i="2"/>
  <c r="P57" i="2"/>
  <c r="O57" i="2"/>
  <c r="U57" i="2" s="1"/>
  <c r="P56" i="2"/>
  <c r="O56" i="2"/>
  <c r="U56" i="2" s="1"/>
  <c r="P55" i="2"/>
  <c r="O55" i="2"/>
  <c r="U55" i="2" s="1"/>
  <c r="P54" i="2"/>
  <c r="O54" i="2"/>
  <c r="P53" i="2"/>
  <c r="O53" i="2"/>
  <c r="P52" i="2"/>
  <c r="O52" i="2"/>
  <c r="U52" i="2" s="1"/>
  <c r="P51" i="2"/>
  <c r="O51" i="2"/>
  <c r="P50" i="2"/>
  <c r="O50" i="2"/>
  <c r="P49" i="2"/>
  <c r="O49" i="2"/>
  <c r="U49" i="2" s="1"/>
  <c r="P48" i="2"/>
  <c r="O48" i="2"/>
  <c r="U48" i="2" s="1"/>
  <c r="P47" i="2"/>
  <c r="O47" i="2"/>
  <c r="P46" i="2"/>
  <c r="O46" i="2"/>
  <c r="U46" i="2" s="1"/>
  <c r="P45" i="2"/>
  <c r="O45" i="2"/>
  <c r="P44" i="2"/>
  <c r="O44" i="2"/>
  <c r="P43" i="2"/>
  <c r="O43" i="2"/>
  <c r="P42" i="2"/>
  <c r="O42" i="2"/>
  <c r="P41" i="2"/>
  <c r="O41" i="2"/>
  <c r="P40" i="2"/>
  <c r="O40" i="2"/>
  <c r="P39" i="2"/>
  <c r="O39" i="2"/>
  <c r="U39" i="2" s="1"/>
  <c r="P38" i="2"/>
  <c r="O38" i="2"/>
  <c r="P37" i="2"/>
  <c r="O37" i="2"/>
  <c r="P36" i="2"/>
  <c r="O36" i="2"/>
  <c r="U36" i="2" s="1"/>
  <c r="P35" i="2"/>
  <c r="O35" i="2"/>
  <c r="P34" i="2"/>
  <c r="O34" i="2"/>
  <c r="P33" i="2"/>
  <c r="O33" i="2"/>
  <c r="P32" i="2"/>
  <c r="O32" i="2"/>
  <c r="U32" i="2" s="1"/>
  <c r="P31" i="2"/>
  <c r="O31" i="2"/>
  <c r="U31" i="2" s="1"/>
  <c r="P30" i="2"/>
  <c r="O30" i="2"/>
  <c r="P29" i="2"/>
  <c r="O29" i="2"/>
  <c r="P28" i="2"/>
  <c r="O28" i="2"/>
  <c r="U28" i="2" s="1"/>
  <c r="P27" i="2"/>
  <c r="O27" i="2"/>
  <c r="P26" i="2"/>
  <c r="O26" i="2"/>
  <c r="P25" i="2"/>
  <c r="O25" i="2"/>
  <c r="U25" i="2" s="1"/>
  <c r="P24" i="2"/>
  <c r="O24" i="2"/>
  <c r="P23" i="2"/>
  <c r="O23" i="2"/>
  <c r="U23" i="2" s="1"/>
  <c r="P22" i="2"/>
  <c r="O22" i="2"/>
  <c r="U22" i="2" s="1"/>
  <c r="P21" i="2"/>
  <c r="O21" i="2"/>
  <c r="P20" i="2"/>
  <c r="O20" i="2"/>
  <c r="U20" i="2" s="1"/>
  <c r="P19" i="2"/>
  <c r="O19" i="2"/>
  <c r="P18" i="2"/>
  <c r="O18" i="2"/>
  <c r="P17" i="2"/>
  <c r="O17" i="2"/>
  <c r="U17" i="2" s="1"/>
  <c r="P16" i="2"/>
  <c r="O16" i="2"/>
  <c r="U16" i="2" s="1"/>
  <c r="P15" i="2"/>
  <c r="O15" i="2"/>
  <c r="U15" i="2" s="1"/>
  <c r="P14" i="2"/>
  <c r="O14" i="2"/>
  <c r="U14" i="2" s="1"/>
  <c r="P13" i="2"/>
  <c r="O13" i="2"/>
  <c r="P12" i="2"/>
  <c r="O12" i="2"/>
  <c r="U12" i="2" s="1"/>
  <c r="P11" i="2"/>
  <c r="O11" i="2"/>
  <c r="P10" i="2"/>
  <c r="O10" i="2"/>
  <c r="P9" i="2"/>
  <c r="O9" i="2"/>
  <c r="T8" i="2"/>
  <c r="S8" i="2"/>
  <c r="R8" i="2"/>
  <c r="Q8" i="2"/>
  <c r="N8" i="2"/>
  <c r="M8" i="2"/>
  <c r="L8" i="2"/>
  <c r="K8" i="2"/>
  <c r="J8" i="2"/>
  <c r="I8" i="2"/>
  <c r="H8" i="2"/>
  <c r="G8" i="2"/>
  <c r="F8" i="2"/>
  <c r="E8" i="2"/>
  <c r="D8" i="2"/>
  <c r="C8" i="2"/>
  <c r="U24" i="2" l="1"/>
  <c r="U38" i="2"/>
  <c r="U86" i="2"/>
  <c r="U92" i="2"/>
  <c r="U81" i="2"/>
  <c r="U87" i="2"/>
  <c r="U89" i="2"/>
  <c r="U107" i="2"/>
  <c r="U109" i="2"/>
  <c r="U88" i="2"/>
  <c r="U63" i="2"/>
  <c r="U41" i="2"/>
  <c r="U30" i="2"/>
  <c r="U33" i="2"/>
  <c r="U40" i="2"/>
  <c r="U44" i="2"/>
  <c r="U47" i="2"/>
  <c r="U54" i="2"/>
  <c r="U64" i="2"/>
  <c r="U68" i="2"/>
  <c r="U71" i="2"/>
  <c r="U73" i="2"/>
  <c r="U94" i="2"/>
  <c r="U103" i="2"/>
  <c r="U95" i="2"/>
  <c r="U102" i="2"/>
  <c r="O8" i="2"/>
  <c r="U97" i="2"/>
  <c r="U105" i="2"/>
  <c r="U106" i="2"/>
  <c r="U10" i="2"/>
  <c r="U11" i="2"/>
  <c r="U18" i="2"/>
  <c r="U19" i="2"/>
  <c r="U26" i="2"/>
  <c r="U27" i="2"/>
  <c r="U34" i="2"/>
  <c r="U35" i="2"/>
  <c r="U42" i="2"/>
  <c r="U43" i="2"/>
  <c r="U50" i="2"/>
  <c r="U51" i="2"/>
  <c r="U58" i="2"/>
  <c r="U59" i="2"/>
  <c r="U66" i="2"/>
  <c r="U67" i="2"/>
  <c r="U74" i="2"/>
  <c r="U75" i="2"/>
  <c r="U82" i="2"/>
  <c r="U83" i="2"/>
  <c r="U90" i="2"/>
  <c r="U91" i="2"/>
  <c r="U98" i="2"/>
  <c r="U99" i="2"/>
  <c r="U13" i="2"/>
  <c r="U21" i="2"/>
  <c r="U29" i="2"/>
  <c r="U37" i="2"/>
  <c r="U45" i="2"/>
  <c r="U53" i="2"/>
  <c r="U61" i="2"/>
  <c r="U69" i="2"/>
  <c r="U77" i="2"/>
  <c r="U85" i="2"/>
  <c r="U93" i="2"/>
  <c r="U101" i="2"/>
  <c r="U108" i="2"/>
  <c r="U9" i="2"/>
  <c r="U8" i="2" l="1"/>
  <c r="O4" i="3" l="1"/>
  <c r="K12" i="3"/>
  <c r="K24" i="3"/>
  <c r="B28" i="2" s="1"/>
  <c r="V28" i="2" s="1"/>
  <c r="K88" i="3"/>
  <c r="B92" i="2" s="1"/>
  <c r="V92" i="2" s="1"/>
  <c r="K55" i="3"/>
  <c r="N55" i="3" s="1"/>
  <c r="K17" i="3"/>
  <c r="B40" i="2"/>
  <c r="V40" i="2" s="1"/>
  <c r="K36" i="3"/>
  <c r="N36" i="3" s="1"/>
  <c r="B32" i="2"/>
  <c r="V32" i="2" s="1"/>
  <c r="K11" i="3"/>
  <c r="N11" i="3" s="1"/>
  <c r="K87" i="3"/>
  <c r="B91" i="2" s="1"/>
  <c r="V91" i="2" s="1"/>
  <c r="K54" i="3"/>
  <c r="B58" i="2" s="1"/>
  <c r="V58" i="2" s="1"/>
  <c r="K47" i="3"/>
  <c r="N47" i="3" s="1"/>
  <c r="K14" i="3"/>
  <c r="N14" i="3" s="1"/>
  <c r="K83" i="3"/>
  <c r="N83" i="3" s="1"/>
  <c r="K25" i="3"/>
  <c r="N25" i="3" s="1"/>
  <c r="B65" i="2"/>
  <c r="V65" i="2" s="1"/>
  <c r="N61" i="3"/>
  <c r="K61" i="3"/>
  <c r="K8" i="3"/>
  <c r="N8" i="3" s="1"/>
  <c r="K72" i="3"/>
  <c r="N72" i="3" s="1"/>
  <c r="K34" i="3"/>
  <c r="B38" i="2" s="1"/>
  <c r="V38" i="2" s="1"/>
  <c r="B86" i="2"/>
  <c r="V86" i="2" s="1"/>
  <c r="K82" i="3"/>
  <c r="N82" i="3" s="1"/>
  <c r="K86" i="3"/>
  <c r="N86" i="3" s="1"/>
  <c r="K90" i="3"/>
  <c r="N90" i="3" s="1"/>
  <c r="K79" i="3"/>
  <c r="N79" i="3" s="1"/>
  <c r="B55" i="2"/>
  <c r="V55" i="2" s="1"/>
  <c r="K50" i="3"/>
  <c r="N50" i="3" s="1"/>
  <c r="K78" i="3"/>
  <c r="K42" i="3"/>
  <c r="B46" i="2" s="1"/>
  <c r="V46" i="2" s="1"/>
  <c r="K69" i="3"/>
  <c r="N69" i="3" s="1"/>
  <c r="K100" i="3"/>
  <c r="B104" i="2" s="1"/>
  <c r="V104" i="2" s="1"/>
  <c r="K56" i="3"/>
  <c r="B60" i="2" s="1"/>
  <c r="V60" i="2" s="1"/>
  <c r="K58" i="3"/>
  <c r="N58" i="3" s="1"/>
  <c r="K101" i="3"/>
  <c r="N101" i="3" s="1"/>
  <c r="K26" i="3"/>
  <c r="B30" i="2" s="1"/>
  <c r="V30" i="2" s="1"/>
  <c r="K62" i="3"/>
  <c r="N62" i="3" s="1"/>
  <c r="K81" i="3"/>
  <c r="N81" i="3" s="1"/>
  <c r="K51" i="3"/>
  <c r="N51" i="3" s="1"/>
  <c r="K95" i="3"/>
  <c r="B99" i="2" s="1"/>
  <c r="V99" i="2" s="1"/>
  <c r="K60" i="3"/>
  <c r="K10" i="3"/>
  <c r="B14" i="2" s="1"/>
  <c r="V14" i="2" s="1"/>
  <c r="K31" i="3"/>
  <c r="B35" i="2" s="1"/>
  <c r="V35" i="2" s="1"/>
  <c r="K18" i="3"/>
  <c r="B22" i="2" s="1"/>
  <c r="V22" i="2" s="1"/>
  <c r="K52" i="3"/>
  <c r="B56" i="2" s="1"/>
  <c r="V56" i="2" s="1"/>
  <c r="K67" i="3"/>
  <c r="B71" i="2" s="1"/>
  <c r="V71" i="2" s="1"/>
  <c r="K28" i="3"/>
  <c r="N28" i="3" s="1"/>
  <c r="K98" i="3"/>
  <c r="N98" i="3" s="1"/>
  <c r="B45" i="2"/>
  <c r="V45" i="2" s="1"/>
  <c r="B80" i="2"/>
  <c r="V80" i="2" s="1"/>
  <c r="B69" i="2"/>
  <c r="V69" i="2" s="1"/>
  <c r="B109" i="2"/>
  <c r="V109" i="2" s="1"/>
  <c r="B61" i="2"/>
  <c r="V61" i="2" s="1"/>
  <c r="K5" i="3"/>
  <c r="N5" i="3" s="1"/>
  <c r="B9" i="2"/>
  <c r="V9" i="2" s="1"/>
  <c r="K45" i="3"/>
  <c r="N45" i="3" s="1"/>
  <c r="K22" i="3"/>
  <c r="N22" i="3" s="1"/>
  <c r="K37" i="3"/>
  <c r="N37" i="3" s="1"/>
  <c r="K44" i="3"/>
  <c r="B48" i="2" s="1"/>
  <c r="V48" i="2" s="1"/>
  <c r="K15" i="3"/>
  <c r="B19" i="2" s="1"/>
  <c r="V19" i="2" s="1"/>
  <c r="K40" i="3"/>
  <c r="N40" i="3" s="1"/>
  <c r="K19" i="3"/>
  <c r="B23" i="2" s="1"/>
  <c r="V23" i="2" s="1"/>
  <c r="K29" i="3"/>
  <c r="N29" i="3" s="1"/>
  <c r="K30" i="3"/>
  <c r="N30" i="3" s="1"/>
  <c r="B34" i="2"/>
  <c r="V34" i="2" s="1"/>
  <c r="K85" i="3"/>
  <c r="K92" i="3"/>
  <c r="N92" i="3" s="1"/>
  <c r="B96" i="2"/>
  <c r="V96" i="2" s="1"/>
  <c r="K32" i="3"/>
  <c r="N32" i="3" s="1"/>
  <c r="K27" i="3"/>
  <c r="N27" i="3" s="1"/>
  <c r="K74" i="3"/>
  <c r="N74" i="3" s="1"/>
  <c r="K102" i="3"/>
  <c r="B106" i="2" s="1"/>
  <c r="V106" i="2" s="1"/>
  <c r="K6" i="3"/>
  <c r="K41" i="3"/>
  <c r="N41" i="3" s="1"/>
  <c r="K7" i="3"/>
  <c r="K59" i="3"/>
  <c r="N59" i="3" s="1"/>
  <c r="K66" i="3"/>
  <c r="K76" i="3"/>
  <c r="N76" i="3" s="1"/>
  <c r="K20" i="3"/>
  <c r="K84" i="3"/>
  <c r="N84" i="3" s="1"/>
  <c r="K33" i="3"/>
  <c r="B37" i="2" s="1"/>
  <c r="V37" i="2" s="1"/>
  <c r="K65" i="3"/>
  <c r="N65" i="3" s="1"/>
  <c r="K13" i="3"/>
  <c r="K57" i="3"/>
  <c r="N57" i="3" s="1"/>
  <c r="K89" i="3"/>
  <c r="N89" i="3" s="1"/>
  <c r="K105" i="3"/>
  <c r="N105" i="3" s="1"/>
  <c r="K93" i="3"/>
  <c r="K104" i="3"/>
  <c r="N104" i="3" s="1"/>
  <c r="K70" i="3"/>
  <c r="B74" i="2" s="1"/>
  <c r="V74" i="2" s="1"/>
  <c r="K75" i="3"/>
  <c r="N75" i="3" s="1"/>
  <c r="K46" i="3"/>
  <c r="K38" i="3"/>
  <c r="N38" i="3" s="1"/>
  <c r="K97" i="3"/>
  <c r="K21" i="3"/>
  <c r="N21" i="3" s="1"/>
  <c r="K64" i="3"/>
  <c r="K96" i="3"/>
  <c r="N96" i="3" s="1"/>
  <c r="K49" i="3"/>
  <c r="K77" i="3"/>
  <c r="N77" i="3" s="1"/>
  <c r="B81" i="2"/>
  <c r="V81" i="2" s="1"/>
  <c r="K80" i="3"/>
  <c r="K43" i="3"/>
  <c r="B47" i="2" s="1"/>
  <c r="V47" i="2" s="1"/>
  <c r="K68" i="3"/>
  <c r="N68" i="3" s="1"/>
  <c r="K48" i="3"/>
  <c r="N48" i="3" s="1"/>
  <c r="B52" i="2"/>
  <c r="V52" i="2" s="1"/>
  <c r="K35" i="3"/>
  <c r="N35" i="3" s="1"/>
  <c r="K91" i="3"/>
  <c r="N91" i="3" s="1"/>
  <c r="K103" i="3"/>
  <c r="K53" i="3"/>
  <c r="B57" i="2" s="1"/>
  <c r="V57" i="2" s="1"/>
  <c r="K16" i="3"/>
  <c r="N16" i="3" s="1"/>
  <c r="K23" i="3"/>
  <c r="N23" i="3" s="1"/>
  <c r="B27" i="2"/>
  <c r="V27" i="2" s="1"/>
  <c r="K63" i="3"/>
  <c r="K73" i="3"/>
  <c r="N73" i="3" s="1"/>
  <c r="K94" i="3"/>
  <c r="K71" i="3"/>
  <c r="N71" i="3" s="1"/>
  <c r="K9" i="3"/>
  <c r="K99" i="3"/>
  <c r="N99" i="3" s="1"/>
  <c r="B103" i="2"/>
  <c r="V103" i="2" s="1"/>
  <c r="K39" i="3"/>
  <c r="N39" i="3" s="1"/>
  <c r="B25" i="2" l="1"/>
  <c r="V25" i="2" s="1"/>
  <c r="B83" i="2"/>
  <c r="V83" i="2" s="1"/>
  <c r="N95" i="3"/>
  <c r="N34" i="3"/>
  <c r="B29" i="2"/>
  <c r="V29" i="2" s="1"/>
  <c r="N87" i="3"/>
  <c r="N43" i="3"/>
  <c r="B72" i="2"/>
  <c r="V72" i="2" s="1"/>
  <c r="B63" i="2"/>
  <c r="V63" i="2" s="1"/>
  <c r="B102" i="2"/>
  <c r="V102" i="2" s="1"/>
  <c r="B51" i="2"/>
  <c r="V51" i="2" s="1"/>
  <c r="N18" i="3"/>
  <c r="B87" i="2"/>
  <c r="V87" i="2" s="1"/>
  <c r="N67" i="3"/>
  <c r="B18" i="2"/>
  <c r="V18" i="2" s="1"/>
  <c r="N88" i="3"/>
  <c r="B77" i="2"/>
  <c r="V77" i="2" s="1"/>
  <c r="B105" i="2"/>
  <c r="V105" i="2" s="1"/>
  <c r="N53" i="3"/>
  <c r="B75" i="2"/>
  <c r="V75" i="2" s="1"/>
  <c r="B31" i="2"/>
  <c r="V31" i="2" s="1"/>
  <c r="B88" i="2"/>
  <c r="V88" i="2" s="1"/>
  <c r="B78" i="2"/>
  <c r="V78" i="2" s="1"/>
  <c r="B33" i="2"/>
  <c r="V33" i="2" s="1"/>
  <c r="B54" i="2"/>
  <c r="V54" i="2" s="1"/>
  <c r="B90" i="2"/>
  <c r="V90" i="2" s="1"/>
  <c r="N54" i="3"/>
  <c r="N9" i="3"/>
  <c r="B13" i="2"/>
  <c r="V13" i="2" s="1"/>
  <c r="N103" i="3"/>
  <c r="B107" i="2"/>
  <c r="V107" i="2" s="1"/>
  <c r="B64" i="2"/>
  <c r="V64" i="2" s="1"/>
  <c r="N60" i="3"/>
  <c r="B101" i="2"/>
  <c r="V101" i="2" s="1"/>
  <c r="N97" i="3"/>
  <c r="B43" i="2"/>
  <c r="V43" i="2" s="1"/>
  <c r="B36" i="2"/>
  <c r="V36" i="2" s="1"/>
  <c r="N17" i="3"/>
  <c r="B21" i="2"/>
  <c r="V21" i="2" s="1"/>
  <c r="N52" i="3"/>
  <c r="B66" i="2"/>
  <c r="V66" i="2" s="1"/>
  <c r="N94" i="3"/>
  <c r="B98" i="2"/>
  <c r="V98" i="2" s="1"/>
  <c r="B84" i="2"/>
  <c r="V84" i="2" s="1"/>
  <c r="N80" i="3"/>
  <c r="N46" i="3"/>
  <c r="B50" i="2"/>
  <c r="V50" i="2" s="1"/>
  <c r="B97" i="2"/>
  <c r="V97" i="2" s="1"/>
  <c r="N93" i="3"/>
  <c r="B17" i="2"/>
  <c r="V17" i="2" s="1"/>
  <c r="N13" i="3"/>
  <c r="B24" i="2"/>
  <c r="V24" i="2" s="1"/>
  <c r="N20" i="3"/>
  <c r="N7" i="3"/>
  <c r="B11" i="2"/>
  <c r="V11" i="2" s="1"/>
  <c r="N66" i="3"/>
  <c r="B70" i="2"/>
  <c r="V70" i="2" s="1"/>
  <c r="B39" i="2"/>
  <c r="V39" i="2" s="1"/>
  <c r="B94" i="2"/>
  <c r="V94" i="2" s="1"/>
  <c r="N85" i="3"/>
  <c r="B89" i="2"/>
  <c r="V89" i="2" s="1"/>
  <c r="B82" i="2"/>
  <c r="V82" i="2" s="1"/>
  <c r="N78" i="3"/>
  <c r="N63" i="3"/>
  <c r="B67" i="2"/>
  <c r="V67" i="2" s="1"/>
  <c r="N64" i="3"/>
  <c r="B68" i="2"/>
  <c r="V68" i="2" s="1"/>
  <c r="B53" i="2"/>
  <c r="V53" i="2" s="1"/>
  <c r="N49" i="3"/>
  <c r="N6" i="3"/>
  <c r="B10" i="2"/>
  <c r="B20" i="2"/>
  <c r="V20" i="2" s="1"/>
  <c r="B93" i="2"/>
  <c r="V93" i="2" s="1"/>
  <c r="N56" i="3"/>
  <c r="B44" i="2"/>
  <c r="V44" i="2" s="1"/>
  <c r="N12" i="3"/>
  <c r="B16" i="2"/>
  <c r="V16" i="2" s="1"/>
  <c r="N70" i="3"/>
  <c r="N33" i="3"/>
  <c r="B26" i="2"/>
  <c r="V26" i="2" s="1"/>
  <c r="N19" i="3"/>
  <c r="N15" i="3"/>
  <c r="N102" i="3"/>
  <c r="B79" i="2"/>
  <c r="V79" i="2" s="1"/>
  <c r="B85" i="2"/>
  <c r="V85" i="2" s="1"/>
  <c r="B59" i="2"/>
  <c r="V59" i="2" s="1"/>
  <c r="B12" i="2"/>
  <c r="V12" i="2" s="1"/>
  <c r="B108" i="2"/>
  <c r="V108" i="2" s="1"/>
  <c r="B73" i="2"/>
  <c r="V73" i="2" s="1"/>
  <c r="B15" i="2"/>
  <c r="V15" i="2" s="1"/>
  <c r="N26" i="3"/>
  <c r="N44" i="3"/>
  <c r="B100" i="2"/>
  <c r="V100" i="2" s="1"/>
  <c r="B49" i="2"/>
  <c r="V49" i="2" s="1"/>
  <c r="B42" i="2"/>
  <c r="V42" i="2" s="1"/>
  <c r="K4" i="3"/>
  <c r="N31" i="3"/>
  <c r="B95" i="2"/>
  <c r="V95" i="2" s="1"/>
  <c r="B62" i="2"/>
  <c r="V62" i="2" s="1"/>
  <c r="N100" i="3"/>
  <c r="N42" i="3"/>
  <c r="N10" i="3"/>
  <c r="N24" i="3"/>
  <c r="B76" i="2"/>
  <c r="V76" i="2" s="1"/>
  <c r="B41" i="2"/>
  <c r="V41" i="2" s="1"/>
  <c r="N4" i="3" l="1"/>
  <c r="B8" i="2"/>
  <c r="V10" i="2"/>
  <c r="V8" i="2" s="1"/>
</calcChain>
</file>

<file path=xl/sharedStrings.xml><?xml version="1.0" encoding="utf-8"?>
<sst xmlns="http://schemas.openxmlformats.org/spreadsheetml/2006/main" count="306" uniqueCount="278">
  <si>
    <t>請內審人員查填</t>
  </si>
  <si>
    <t>特幼</t>
    <phoneticPr fontId="3" type="noConversion"/>
  </si>
  <si>
    <t>體健</t>
    <phoneticPr fontId="3" type="noConversion"/>
  </si>
  <si>
    <t>學管</t>
    <phoneticPr fontId="3" type="noConversion"/>
  </si>
  <si>
    <t>學管</t>
    <phoneticPr fontId="3" type="noConversion"/>
  </si>
  <si>
    <t>特幼</t>
    <phoneticPr fontId="3" type="noConversion"/>
  </si>
  <si>
    <t>學校名稱</t>
    <phoneticPr fontId="7" type="noConversion"/>
  </si>
  <si>
    <t>明義營養師1位(含縣配合款20%)
(計畫型)-1</t>
    <phoneticPr fontId="3" type="noConversion"/>
  </si>
  <si>
    <t>國幼班教師  (一般性補助)-2</t>
    <phoneticPr fontId="3" type="noConversion"/>
  </si>
  <si>
    <t>中正營養師1名
 (一般性補助)-2</t>
    <phoneticPr fontId="3" type="noConversion"/>
  </si>
  <si>
    <t>明義國小幼兒園護理人員1位
(計畫型)</t>
    <phoneticPr fontId="3" type="noConversion"/>
  </si>
  <si>
    <t>教保費(900元/月*人)
(計畫型)</t>
    <phoneticPr fontId="3" type="noConversion"/>
  </si>
  <si>
    <t>導師費               (計畫型)</t>
    <phoneticPr fontId="3" type="noConversion"/>
  </si>
  <si>
    <t>集中式導師費
(計畫型)</t>
    <phoneticPr fontId="3" type="noConversion"/>
  </si>
  <si>
    <t>幼兒園導師費(計畫型)</t>
    <phoneticPr fontId="3" type="noConversion"/>
  </si>
  <si>
    <t>學前特教班導師費+教學輔導費(計畫型)</t>
    <phoneticPr fontId="3" type="noConversion"/>
  </si>
  <si>
    <r>
      <t>教保</t>
    </r>
    <r>
      <rPr>
        <sz val="12"/>
        <color theme="1"/>
        <rFont val="新細明體"/>
        <family val="2"/>
        <charset val="136"/>
        <scheme val="minor"/>
      </rPr>
      <t>員(含教保費). 廚工,護理人員                 (計畫型)</t>
    </r>
    <phoneticPr fontId="3" type="noConversion"/>
  </si>
  <si>
    <t>導師費(學前特教班教學輔導費) (計畫型)</t>
    <phoneticPr fontId="3" type="noConversion"/>
  </si>
  <si>
    <t>2-4歲及5歲學費           (計畫型)</t>
    <phoneticPr fontId="3" type="noConversion"/>
  </si>
  <si>
    <t>偏遠地區合理教師員額
(計畫型)</t>
    <phoneticPr fontId="3" type="noConversion"/>
  </si>
  <si>
    <t>調增代課鐘點費差額(四捨五入至千元)
(計畫型)</t>
    <phoneticPr fontId="3" type="noConversion"/>
  </si>
  <si>
    <t>合計</t>
    <phoneticPr fontId="3" type="noConversion"/>
  </si>
  <si>
    <t>1-1</t>
    <phoneticPr fontId="3" type="noConversion"/>
  </si>
  <si>
    <t>1-2</t>
    <phoneticPr fontId="3" type="noConversion"/>
  </si>
  <si>
    <t>2-1</t>
    <phoneticPr fontId="3" type="noConversion"/>
  </si>
  <si>
    <t>2-2</t>
    <phoneticPr fontId="3" type="noConversion"/>
  </si>
  <si>
    <r>
      <t>3</t>
    </r>
    <r>
      <rPr>
        <sz val="12"/>
        <color theme="1"/>
        <rFont val="新細明體"/>
        <family val="2"/>
        <charset val="136"/>
        <scheme val="minor"/>
      </rPr>
      <t>-1</t>
    </r>
    <phoneticPr fontId="3" type="noConversion"/>
  </si>
  <si>
    <t>3-2</t>
    <phoneticPr fontId="3" type="noConversion"/>
  </si>
  <si>
    <t>3-3</t>
    <phoneticPr fontId="3" type="noConversion"/>
  </si>
  <si>
    <t>4-1</t>
    <phoneticPr fontId="3" type="noConversion"/>
  </si>
  <si>
    <t>4-2</t>
    <phoneticPr fontId="3" type="noConversion"/>
  </si>
  <si>
    <t>4-3</t>
    <phoneticPr fontId="3" type="noConversion"/>
  </si>
  <si>
    <t>4-4</t>
    <phoneticPr fontId="3" type="noConversion"/>
  </si>
  <si>
    <t>資料來源</t>
    <phoneticPr fontId="3" type="noConversion"/>
  </si>
  <si>
    <t>(3-1)</t>
    <phoneticPr fontId="3" type="noConversion"/>
  </si>
  <si>
    <t>特幼</t>
  </si>
  <si>
    <t>(4-7)</t>
    <phoneticPr fontId="3" type="noConversion"/>
  </si>
  <si>
    <t>(4-4)</t>
    <phoneticPr fontId="3" type="noConversion"/>
  </si>
  <si>
    <t>(4-5)</t>
    <phoneticPr fontId="3" type="noConversion"/>
  </si>
  <si>
    <t>(3-2)</t>
    <phoneticPr fontId="3" type="noConversion"/>
  </si>
  <si>
    <t>(10-1)</t>
    <phoneticPr fontId="3" type="noConversion"/>
  </si>
  <si>
    <t>(3-3)</t>
    <phoneticPr fontId="3" type="noConversion"/>
  </si>
  <si>
    <t>(4-1)</t>
    <phoneticPr fontId="3" type="noConversion"/>
  </si>
  <si>
    <t>預算書說明</t>
    <phoneticPr fontId="3" type="noConversion"/>
  </si>
  <si>
    <t>教育部補助營養師○千元</t>
    <phoneticPr fontId="3" type="noConversion"/>
  </si>
  <si>
    <t>教育部補專任輔導師○千元</t>
    <phoneticPr fontId="3" type="noConversion"/>
  </si>
  <si>
    <t>一般性補助國幼班教師 ○千元</t>
    <phoneticPr fontId="3" type="noConversion"/>
  </si>
  <si>
    <t>一般性補助營養師O千元</t>
    <phoneticPr fontId="3" type="noConversion"/>
  </si>
  <si>
    <t>教育部補助教保員○千元、教保費○千元、廚工○千元、護理人員○千元</t>
    <phoneticPr fontId="3" type="noConversion"/>
  </si>
  <si>
    <t>教育部補助導師費○千元</t>
    <phoneticPr fontId="3" type="noConversion"/>
  </si>
  <si>
    <t>教育部補助增置員額○千元</t>
    <phoneticPr fontId="3" type="noConversion"/>
  </si>
  <si>
    <t>教育部補助幼兒學費收入○千元</t>
    <phoneticPr fontId="3" type="noConversion"/>
  </si>
  <si>
    <t>教育部補助偏遠地區合理教師員額O千元</t>
    <phoneticPr fontId="3" type="noConversion"/>
  </si>
  <si>
    <t>教育部補助調增代課鐘點費差額O千元</t>
    <phoneticPr fontId="3" type="noConversion"/>
  </si>
  <si>
    <t>總合計</t>
    <phoneticPr fontId="3" type="noConversion"/>
  </si>
  <si>
    <t>601明禮國小</t>
    <phoneticPr fontId="3" type="noConversion"/>
  </si>
  <si>
    <t>602明義國小</t>
    <phoneticPr fontId="3" type="noConversion"/>
  </si>
  <si>
    <t>603明廉國小</t>
    <phoneticPr fontId="3" type="noConversion"/>
  </si>
  <si>
    <r>
      <t>604</t>
    </r>
    <r>
      <rPr>
        <b/>
        <sz val="14"/>
        <color indexed="8"/>
        <rFont val="新細明體"/>
        <family val="1"/>
        <charset val="136"/>
      </rPr>
      <t>明恥國小</t>
    </r>
    <phoneticPr fontId="3" type="noConversion"/>
  </si>
  <si>
    <t>605中正國小</t>
    <phoneticPr fontId="3" type="noConversion"/>
  </si>
  <si>
    <t>606信義國小</t>
    <phoneticPr fontId="3" type="noConversion"/>
  </si>
  <si>
    <t>607復興國小</t>
    <phoneticPr fontId="3" type="noConversion"/>
  </si>
  <si>
    <r>
      <t>608中華國小</t>
    </r>
    <r>
      <rPr>
        <sz val="12"/>
        <rFont val="標楷體"/>
        <family val="4"/>
        <charset val="136"/>
      </rPr>
      <t/>
    </r>
    <phoneticPr fontId="3" type="noConversion"/>
  </si>
  <si>
    <r>
      <t>609</t>
    </r>
    <r>
      <rPr>
        <b/>
        <sz val="14"/>
        <color indexed="10"/>
        <rFont val="新細明體"/>
        <family val="1"/>
        <charset val="136"/>
      </rPr>
      <t>忠孝國小</t>
    </r>
    <phoneticPr fontId="3" type="noConversion"/>
  </si>
  <si>
    <t>610北濱國小</t>
    <phoneticPr fontId="3" type="noConversion"/>
  </si>
  <si>
    <t>611鑄強國小</t>
    <phoneticPr fontId="3" type="noConversion"/>
  </si>
  <si>
    <t>612國福國小</t>
    <phoneticPr fontId="3" type="noConversion"/>
  </si>
  <si>
    <t>613新城國小</t>
    <phoneticPr fontId="3" type="noConversion"/>
  </si>
  <si>
    <t>614北埔國小</t>
    <phoneticPr fontId="3" type="noConversion"/>
  </si>
  <si>
    <t>615康樂國小</t>
    <phoneticPr fontId="3" type="noConversion"/>
  </si>
  <si>
    <t>616嘉里國小</t>
    <phoneticPr fontId="3" type="noConversion"/>
  </si>
  <si>
    <t>617吉安國小</t>
    <phoneticPr fontId="3" type="noConversion"/>
  </si>
  <si>
    <t>618宜昌國小</t>
    <phoneticPr fontId="3" type="noConversion"/>
  </si>
  <si>
    <t>619北昌國小</t>
    <phoneticPr fontId="3" type="noConversion"/>
  </si>
  <si>
    <t>620光華國小</t>
    <phoneticPr fontId="3" type="noConversion"/>
  </si>
  <si>
    <t>621稻香國小</t>
    <phoneticPr fontId="3" type="noConversion"/>
  </si>
  <si>
    <t>622南華國小</t>
    <phoneticPr fontId="3" type="noConversion"/>
  </si>
  <si>
    <t>624太昌國小</t>
    <phoneticPr fontId="3" type="noConversion"/>
  </si>
  <si>
    <t>625平和國小</t>
    <phoneticPr fontId="3" type="noConversion"/>
  </si>
  <si>
    <t>626壽豐國小</t>
    <phoneticPr fontId="3" type="noConversion"/>
  </si>
  <si>
    <t>627豐裡國小</t>
    <phoneticPr fontId="3" type="noConversion"/>
  </si>
  <si>
    <t>628豐山國小</t>
    <phoneticPr fontId="3" type="noConversion"/>
  </si>
  <si>
    <t>629志學國小</t>
    <phoneticPr fontId="3" type="noConversion"/>
  </si>
  <si>
    <t>630月眉國小</t>
    <phoneticPr fontId="3" type="noConversion"/>
  </si>
  <si>
    <t>631水璉國小</t>
    <phoneticPr fontId="3" type="noConversion"/>
  </si>
  <si>
    <t>632溪口國小</t>
    <phoneticPr fontId="3" type="noConversion"/>
  </si>
  <si>
    <t>633鳳林國小</t>
    <phoneticPr fontId="3" type="noConversion"/>
  </si>
  <si>
    <t>634大榮國小</t>
    <phoneticPr fontId="3" type="noConversion"/>
  </si>
  <si>
    <r>
      <t>635</t>
    </r>
    <r>
      <rPr>
        <b/>
        <sz val="14"/>
        <color indexed="8"/>
        <rFont val="新細明體"/>
        <family val="1"/>
        <charset val="136"/>
      </rPr>
      <t>林榮國小</t>
    </r>
    <phoneticPr fontId="3" type="noConversion"/>
  </si>
  <si>
    <t>636長橋國小</t>
    <phoneticPr fontId="3" type="noConversion"/>
  </si>
  <si>
    <t>638北林國小</t>
    <phoneticPr fontId="3" type="noConversion"/>
  </si>
  <si>
    <t>639鳳仁國小</t>
    <phoneticPr fontId="3" type="noConversion"/>
  </si>
  <si>
    <t>641光復國小</t>
    <phoneticPr fontId="3" type="noConversion"/>
  </si>
  <si>
    <t>642太巴塱國小</t>
    <phoneticPr fontId="3" type="noConversion"/>
  </si>
  <si>
    <t>645大進國小</t>
    <phoneticPr fontId="3" type="noConversion"/>
  </si>
  <si>
    <t>647瑞穗國小</t>
    <phoneticPr fontId="3" type="noConversion"/>
  </si>
  <si>
    <t>648瑞美國小</t>
    <phoneticPr fontId="3" type="noConversion"/>
  </si>
  <si>
    <t>649鶴岡國小</t>
    <phoneticPr fontId="3" type="noConversion"/>
  </si>
  <si>
    <t>650舞鶴國小</t>
    <phoneticPr fontId="3" type="noConversion"/>
  </si>
  <si>
    <t>651奇美國小</t>
    <phoneticPr fontId="3" type="noConversion"/>
  </si>
  <si>
    <t>652富源國小</t>
    <phoneticPr fontId="3" type="noConversion"/>
  </si>
  <si>
    <t>653瑞北國小</t>
    <phoneticPr fontId="3" type="noConversion"/>
  </si>
  <si>
    <r>
      <t>654</t>
    </r>
    <r>
      <rPr>
        <b/>
        <sz val="14"/>
        <color indexed="8"/>
        <rFont val="新細明體"/>
        <family val="1"/>
        <charset val="136"/>
      </rPr>
      <t>豐濱國小</t>
    </r>
    <phoneticPr fontId="3" type="noConversion"/>
  </si>
  <si>
    <r>
      <t>655</t>
    </r>
    <r>
      <rPr>
        <b/>
        <sz val="14"/>
        <color indexed="8"/>
        <rFont val="新細明體"/>
        <family val="1"/>
        <charset val="136"/>
      </rPr>
      <t>港口國小</t>
    </r>
    <phoneticPr fontId="3" type="noConversion"/>
  </si>
  <si>
    <t>656靜浦國小</t>
    <phoneticPr fontId="3" type="noConversion"/>
  </si>
  <si>
    <t>657新社國小</t>
    <phoneticPr fontId="3" type="noConversion"/>
  </si>
  <si>
    <t>658玉里國小</t>
    <phoneticPr fontId="3" type="noConversion"/>
  </si>
  <si>
    <t>659源城國小</t>
    <phoneticPr fontId="3" type="noConversion"/>
  </si>
  <si>
    <r>
      <t>660</t>
    </r>
    <r>
      <rPr>
        <b/>
        <sz val="14"/>
        <color indexed="8"/>
        <rFont val="新細明體"/>
        <family val="1"/>
        <charset val="136"/>
      </rPr>
      <t>樂合國小</t>
    </r>
    <phoneticPr fontId="3" type="noConversion"/>
  </si>
  <si>
    <t>661觀音國小</t>
    <phoneticPr fontId="3" type="noConversion"/>
  </si>
  <si>
    <t>662三民國小</t>
    <phoneticPr fontId="3" type="noConversion"/>
  </si>
  <si>
    <t>663春日國小</t>
    <phoneticPr fontId="3" type="noConversion"/>
  </si>
  <si>
    <t>664德武國小</t>
    <phoneticPr fontId="3" type="noConversion"/>
  </si>
  <si>
    <r>
      <t>665</t>
    </r>
    <r>
      <rPr>
        <b/>
        <sz val="14"/>
        <color indexed="10"/>
        <rFont val="新細明體"/>
        <family val="1"/>
        <charset val="136"/>
      </rPr>
      <t>中城國小</t>
    </r>
    <phoneticPr fontId="3" type="noConversion"/>
  </si>
  <si>
    <r>
      <t>666長良國小</t>
    </r>
    <r>
      <rPr>
        <b/>
        <sz val="12"/>
        <rFont val="標楷體"/>
        <family val="4"/>
        <charset val="136"/>
      </rPr>
      <t/>
    </r>
    <phoneticPr fontId="3" type="noConversion"/>
  </si>
  <si>
    <r>
      <t>667大禹國小</t>
    </r>
    <r>
      <rPr>
        <b/>
        <sz val="12"/>
        <rFont val="標楷體"/>
        <family val="4"/>
        <charset val="136"/>
      </rPr>
      <t/>
    </r>
    <phoneticPr fontId="3" type="noConversion"/>
  </si>
  <si>
    <t>668松浦國小</t>
    <phoneticPr fontId="3" type="noConversion"/>
  </si>
  <si>
    <t>669高寮國小</t>
  </si>
  <si>
    <r>
      <t>670</t>
    </r>
    <r>
      <rPr>
        <b/>
        <sz val="14"/>
        <color indexed="8"/>
        <rFont val="新細明體"/>
        <family val="1"/>
        <charset val="136"/>
      </rPr>
      <t>富里國小</t>
    </r>
    <r>
      <rPr>
        <b/>
        <sz val="12"/>
        <rFont val="Times New Roman"/>
        <family val="1"/>
      </rPr>
      <t/>
    </r>
    <phoneticPr fontId="3" type="noConversion"/>
  </si>
  <si>
    <r>
      <t>671</t>
    </r>
    <r>
      <rPr>
        <b/>
        <sz val="14"/>
        <color indexed="8"/>
        <rFont val="新細明體"/>
        <family val="1"/>
        <charset val="136"/>
      </rPr>
      <t>萬寧國小</t>
    </r>
    <phoneticPr fontId="3" type="noConversion"/>
  </si>
  <si>
    <r>
      <t>672永豐國小</t>
    </r>
    <r>
      <rPr>
        <b/>
        <sz val="12"/>
        <rFont val="標楷體"/>
        <family val="4"/>
        <charset val="136"/>
      </rPr>
      <t/>
    </r>
    <phoneticPr fontId="3" type="noConversion"/>
  </si>
  <si>
    <t>673學田國小</t>
    <phoneticPr fontId="3" type="noConversion"/>
  </si>
  <si>
    <t>674東竹國小</t>
    <phoneticPr fontId="3" type="noConversion"/>
  </si>
  <si>
    <t>675東里國小</t>
    <phoneticPr fontId="3" type="noConversion"/>
  </si>
  <si>
    <t>676明里國小</t>
    <phoneticPr fontId="3" type="noConversion"/>
  </si>
  <si>
    <t>678吳江國小</t>
    <phoneticPr fontId="3" type="noConversion"/>
  </si>
  <si>
    <t>679秀林國小</t>
    <phoneticPr fontId="3" type="noConversion"/>
  </si>
  <si>
    <t>680富世國小</t>
    <phoneticPr fontId="3" type="noConversion"/>
  </si>
  <si>
    <t>681和平國小</t>
    <phoneticPr fontId="3" type="noConversion"/>
  </si>
  <si>
    <t>682佳民國小</t>
    <phoneticPr fontId="3" type="noConversion"/>
  </si>
  <si>
    <t>683銅門國小</t>
    <phoneticPr fontId="3" type="noConversion"/>
  </si>
  <si>
    <t>684水源國小</t>
    <phoneticPr fontId="3" type="noConversion"/>
  </si>
  <si>
    <t>685崇德國小</t>
    <phoneticPr fontId="3" type="noConversion"/>
  </si>
  <si>
    <t>686文蘭國小</t>
    <phoneticPr fontId="3" type="noConversion"/>
  </si>
  <si>
    <t>687景美國小</t>
    <phoneticPr fontId="3" type="noConversion"/>
  </si>
  <si>
    <t>688三棧國小</t>
    <phoneticPr fontId="3" type="noConversion"/>
  </si>
  <si>
    <t>689銅蘭國小</t>
    <phoneticPr fontId="3" type="noConversion"/>
  </si>
  <si>
    <t>690萬榮國小</t>
    <phoneticPr fontId="3" type="noConversion"/>
  </si>
  <si>
    <t>691西林國小</t>
    <phoneticPr fontId="3" type="noConversion"/>
  </si>
  <si>
    <r>
      <t>692見晴國小</t>
    </r>
    <r>
      <rPr>
        <b/>
        <sz val="12"/>
        <rFont val="標楷體"/>
        <family val="4"/>
        <charset val="136"/>
      </rPr>
      <t/>
    </r>
    <phoneticPr fontId="3" type="noConversion"/>
  </si>
  <si>
    <t>693馬遠國小</t>
    <phoneticPr fontId="3" type="noConversion"/>
  </si>
  <si>
    <r>
      <t>694</t>
    </r>
    <r>
      <rPr>
        <b/>
        <sz val="14"/>
        <color indexed="8"/>
        <rFont val="新細明體"/>
        <family val="1"/>
        <charset val="136"/>
      </rPr>
      <t>紅葉國小</t>
    </r>
    <phoneticPr fontId="3" type="noConversion"/>
  </si>
  <si>
    <t>695明利國小</t>
    <phoneticPr fontId="3" type="noConversion"/>
  </si>
  <si>
    <t>696卓溪國小</t>
    <phoneticPr fontId="3" type="noConversion"/>
  </si>
  <si>
    <t>697崙山國小</t>
    <phoneticPr fontId="3" type="noConversion"/>
  </si>
  <si>
    <t>698太平國小</t>
    <phoneticPr fontId="3" type="noConversion"/>
  </si>
  <si>
    <t>699卓清國小</t>
    <phoneticPr fontId="3" type="noConversion"/>
  </si>
  <si>
    <t>700古風國小</t>
    <phoneticPr fontId="3" type="noConversion"/>
  </si>
  <si>
    <r>
      <t>701立山國小</t>
    </r>
    <r>
      <rPr>
        <sz val="12"/>
        <rFont val="標楷體"/>
        <family val="4"/>
        <charset val="136"/>
      </rPr>
      <t/>
    </r>
    <phoneticPr fontId="3" type="noConversion"/>
  </si>
  <si>
    <t>702卓樂國小</t>
    <phoneticPr fontId="3" type="noConversion"/>
  </si>
  <si>
    <t>703卓楓國小</t>
    <phoneticPr fontId="3" type="noConversion"/>
  </si>
  <si>
    <t>705西富國小</t>
    <phoneticPr fontId="3" type="noConversion"/>
  </si>
  <si>
    <r>
      <t>706大興國小</t>
    </r>
    <r>
      <rPr>
        <sz val="12"/>
        <color indexed="10"/>
        <rFont val="標楷體"/>
        <family val="4"/>
        <charset val="136"/>
      </rPr>
      <t/>
    </r>
    <phoneticPr fontId="3" type="noConversion"/>
  </si>
  <si>
    <r>
      <t>707中原國小</t>
    </r>
    <r>
      <rPr>
        <sz val="12"/>
        <color indexed="10"/>
        <rFont val="標楷體"/>
        <family val="4"/>
        <charset val="136"/>
      </rPr>
      <t/>
    </r>
    <phoneticPr fontId="3" type="noConversion"/>
  </si>
  <si>
    <r>
      <t>708西寶國小</t>
    </r>
    <r>
      <rPr>
        <sz val="12"/>
        <color indexed="10"/>
        <rFont val="標楷體"/>
        <family val="4"/>
        <charset val="136"/>
      </rPr>
      <t/>
    </r>
    <phoneticPr fontId="19" type="noConversion"/>
  </si>
  <si>
    <t>學校名稱</t>
    <phoneticPr fontId="21" type="noConversion"/>
  </si>
  <si>
    <t>自有收入</t>
    <phoneticPr fontId="3" type="noConversion"/>
  </si>
  <si>
    <t>收支對列</t>
    <phoneticPr fontId="3" type="noConversion"/>
  </si>
  <si>
    <t>公庫撥款收入</t>
    <phoneticPr fontId="21" type="noConversion"/>
  </si>
  <si>
    <t>移用留存數</t>
    <phoneticPr fontId="21" type="noConversion"/>
  </si>
  <si>
    <t>移用非留存數</t>
    <phoneticPr fontId="21" type="noConversion"/>
  </si>
  <si>
    <t>來源合計</t>
    <phoneticPr fontId="3" type="noConversion"/>
  </si>
  <si>
    <t>用途別合計</t>
    <phoneticPr fontId="21" type="noConversion"/>
  </si>
  <si>
    <t>服務收入-場租</t>
    <phoneticPr fontId="21" type="noConversion"/>
  </si>
  <si>
    <r>
      <t>服務收入-</t>
    </r>
    <r>
      <rPr>
        <sz val="11"/>
        <color theme="1"/>
        <rFont val="新細明體"/>
        <family val="2"/>
        <scheme val="minor"/>
      </rPr>
      <t>宿舍</t>
    </r>
    <phoneticPr fontId="21" type="noConversion"/>
  </si>
  <si>
    <t>服務收入-合作社</t>
    <phoneticPr fontId="21" type="noConversion"/>
  </si>
  <si>
    <t>利息收入</t>
    <phoneticPr fontId="21" type="noConversion"/>
  </si>
  <si>
    <t>場租收入</t>
    <phoneticPr fontId="3" type="noConversion"/>
  </si>
  <si>
    <t>游泳池場租</t>
    <phoneticPr fontId="3" type="noConversion"/>
  </si>
  <si>
    <t>權利金收入</t>
    <phoneticPr fontId="3" type="noConversion"/>
  </si>
  <si>
    <t>考試報名費</t>
    <phoneticPr fontId="3" type="noConversion"/>
  </si>
  <si>
    <t>604明恥國小</t>
  </si>
  <si>
    <t>605中正國小</t>
  </si>
  <si>
    <t>606信義國小</t>
  </si>
  <si>
    <t>607復興國小</t>
  </si>
  <si>
    <t>608中華國小</t>
  </si>
  <si>
    <t>609忠孝國小</t>
  </si>
  <si>
    <t>610北濱國小</t>
  </si>
  <si>
    <t>611鑄強國小</t>
  </si>
  <si>
    <t>612國福國小</t>
  </si>
  <si>
    <t>613新城國小</t>
  </si>
  <si>
    <t>614北埔國小</t>
  </si>
  <si>
    <t>615康樂國小</t>
  </si>
  <si>
    <t>616嘉里國小</t>
  </si>
  <si>
    <t>617吉安國小</t>
  </si>
  <si>
    <t>618宜昌國小</t>
  </si>
  <si>
    <t>619北昌國小</t>
  </si>
  <si>
    <t>620光華國小</t>
  </si>
  <si>
    <t>621稻香國小</t>
  </si>
  <si>
    <t>622南華國小</t>
  </si>
  <si>
    <t>623化仁國小</t>
  </si>
  <si>
    <t>624太昌國小</t>
  </si>
  <si>
    <t>625平和國小</t>
  </si>
  <si>
    <t>626壽豐國小</t>
  </si>
  <si>
    <t>627豐裡國小</t>
  </si>
  <si>
    <t>628豐山國小</t>
  </si>
  <si>
    <t>629志學國小</t>
  </si>
  <si>
    <t>630月眉國小</t>
  </si>
  <si>
    <t>631水璉國小</t>
  </si>
  <si>
    <t>632溪口國小</t>
  </si>
  <si>
    <t>633鳳林國小</t>
  </si>
  <si>
    <t>634大榮國小</t>
  </si>
  <si>
    <t>635林榮國小</t>
  </si>
  <si>
    <t>636長橋國小</t>
  </si>
  <si>
    <t>638北林國小</t>
  </si>
  <si>
    <t>639鳳仁國小</t>
  </si>
  <si>
    <t>641光復國小</t>
  </si>
  <si>
    <t>642太巴塱國小</t>
  </si>
  <si>
    <t>645大進國小</t>
  </si>
  <si>
    <t>647瑞穗國小</t>
  </si>
  <si>
    <t>648瑞美國小</t>
  </si>
  <si>
    <t>649鶴岡國小</t>
  </si>
  <si>
    <t>650舞鶴國小</t>
  </si>
  <si>
    <t>651奇美國小</t>
  </si>
  <si>
    <t>652富源國小</t>
  </si>
  <si>
    <t>653瑞北國小</t>
  </si>
  <si>
    <t>654豐濱國小</t>
  </si>
  <si>
    <t>655港口國小</t>
  </si>
  <si>
    <t>656靜浦國小</t>
  </si>
  <si>
    <t>657新社國小</t>
  </si>
  <si>
    <t>658玉里國小</t>
  </si>
  <si>
    <t>659源城國小</t>
  </si>
  <si>
    <t>660樂合國小</t>
  </si>
  <si>
    <t>661觀音國小</t>
  </si>
  <si>
    <t>662三民國小</t>
  </si>
  <si>
    <t>663春日國小</t>
  </si>
  <si>
    <t>664德武國小</t>
  </si>
  <si>
    <t>665中城國小</t>
  </si>
  <si>
    <t>666長良國小</t>
  </si>
  <si>
    <t>667大禹國小</t>
  </si>
  <si>
    <t>668松浦國小</t>
  </si>
  <si>
    <t>670富里國小</t>
  </si>
  <si>
    <t>671萬寧國小</t>
  </si>
  <si>
    <t>672永豐國小</t>
  </si>
  <si>
    <t>673學田國小</t>
  </si>
  <si>
    <t>674東竹國小</t>
  </si>
  <si>
    <t>675東里國小</t>
  </si>
  <si>
    <t>676明里國小</t>
  </si>
  <si>
    <t>678吳江國小</t>
  </si>
  <si>
    <t>679秀林國小</t>
  </si>
  <si>
    <t>680富世國小</t>
  </si>
  <si>
    <t>681和平國小</t>
  </si>
  <si>
    <t>682佳民國小</t>
  </si>
  <si>
    <t>683銅門國小</t>
  </si>
  <si>
    <t>684水源國小</t>
  </si>
  <si>
    <t>685崇德國小</t>
  </si>
  <si>
    <t>686文蘭國小</t>
  </si>
  <si>
    <t>687景美國小</t>
  </si>
  <si>
    <t>688三棧國小</t>
  </si>
  <si>
    <t>689銅蘭國小</t>
  </si>
  <si>
    <t>690萬榮國小</t>
  </si>
  <si>
    <t>691西林國小</t>
  </si>
  <si>
    <t>692見晴國小</t>
  </si>
  <si>
    <t>693馬遠國小</t>
  </si>
  <si>
    <t>694紅葉國小</t>
  </si>
  <si>
    <t>695明利國小</t>
  </si>
  <si>
    <t>696卓溪國小</t>
  </si>
  <si>
    <t>697崙山國小</t>
  </si>
  <si>
    <t>698太平國小</t>
  </si>
  <si>
    <t>699卓清國小</t>
  </si>
  <si>
    <t>700古風國小</t>
  </si>
  <si>
    <t>701立山國小</t>
  </si>
  <si>
    <t>702卓樂國小</t>
  </si>
  <si>
    <t>703卓楓國小</t>
  </si>
  <si>
    <t>705西富國小</t>
  </si>
  <si>
    <t>706大興國小</t>
  </si>
  <si>
    <t>707中原國小</t>
  </si>
  <si>
    <t>708西寶國小</t>
  </si>
  <si>
    <t>受贈收入</t>
    <phoneticPr fontId="1" type="noConversion"/>
  </si>
  <si>
    <t>TE-2907</t>
    <phoneticPr fontId="3" type="noConversion"/>
  </si>
  <si>
    <t>增置教員-計畫型42名(含縣配合款10%)</t>
    <phoneticPr fontId="3" type="noConversion"/>
  </si>
  <si>
    <t>專輔師18位(含縣配合款10%)     
(計畫型)-1</t>
    <phoneticPr fontId="3" type="noConversion"/>
  </si>
  <si>
    <t>111年國小基金來源額度表</t>
    <phoneticPr fontId="3" type="noConversion"/>
  </si>
  <si>
    <t>教保員(含縣配合款30%)                 (計畫型)</t>
    <phoneticPr fontId="3" type="noConversion"/>
  </si>
  <si>
    <t>廚工(含縣配合款30%)                        (計畫型)</t>
    <phoneticPr fontId="3" type="noConversion"/>
  </si>
  <si>
    <r>
      <t>623</t>
    </r>
    <r>
      <rPr>
        <b/>
        <sz val="14"/>
        <color rgb="FFFF0000"/>
        <rFont val="新細明體"/>
        <family val="1"/>
        <charset val="136"/>
      </rPr>
      <t>化仁國小</t>
    </r>
    <phoneticPr fontId="3" type="noConversion"/>
  </si>
  <si>
    <t>公庫撥款收入</t>
    <phoneticPr fontId="3" type="noConversion"/>
  </si>
  <si>
    <t xml:space="preserve"> 縣庫撥款收入(基金來源明細表內說明欄)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</si>
</sst>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76" formatCode="#,##0_);[Red]\(#,##0\)"/>
  </numFmts>
  <fonts count="2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00FF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9"/>
      <name val="細明體"/>
      <family val="3"/>
      <charset val="136"/>
    </font>
    <font>
      <sz val="14"/>
      <color indexed="10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.5"/>
      <name val="新細明體"/>
      <family val="1"/>
      <charset val="136"/>
    </font>
    <font>
      <sz val="11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2"/>
      <name val="標楷體"/>
      <family val="4"/>
      <charset val="136"/>
    </font>
    <font>
      <b/>
      <sz val="14"/>
      <color indexed="10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sz val="12"/>
      <color indexed="10"/>
      <name val="標楷體"/>
      <family val="4"/>
      <charset val="136"/>
    </font>
    <font>
      <sz val="10"/>
      <color indexed="10"/>
      <name val="Times New Roman"/>
      <family val="1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2"/>
      <color rgb="FF7030A0"/>
      <name val="新細明體"/>
      <family val="1"/>
      <charset val="136"/>
    </font>
    <font>
      <sz val="8"/>
      <name val="新細明體"/>
      <family val="1"/>
      <charset val="136"/>
    </font>
    <font>
      <b/>
      <sz val="14"/>
      <color rgb="FFFF0000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43" fontId="20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" fillId="0" borderId="0" xfId="1" applyFill="1" applyBorder="1" applyAlignment="1">
      <alignment horizontal="center" vertical="center" wrapText="1"/>
    </xf>
    <xf numFmtId="0" fontId="2" fillId="2" borderId="0" xfId="1" applyFill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2" fillId="0" borderId="0" xfId="1">
      <alignment vertical="center"/>
    </xf>
    <xf numFmtId="0" fontId="10" fillId="0" borderId="4" xfId="2" applyFont="1" applyFill="1" applyBorder="1" applyAlignment="1">
      <alignment vertical="top"/>
    </xf>
    <xf numFmtId="176" fontId="9" fillId="2" borderId="4" xfId="1" applyNumberFormat="1" applyFont="1" applyFill="1" applyBorder="1" applyAlignment="1">
      <alignment horizontal="center" vertical="top" wrapText="1"/>
    </xf>
    <xf numFmtId="49" fontId="9" fillId="3" borderId="4" xfId="1" applyNumberFormat="1" applyFont="1" applyFill="1" applyBorder="1" applyAlignment="1">
      <alignment horizontal="center" vertical="top" wrapText="1"/>
    </xf>
    <xf numFmtId="49" fontId="2" fillId="4" borderId="4" xfId="1" applyNumberFormat="1" applyFont="1" applyFill="1" applyBorder="1" applyAlignment="1">
      <alignment horizontal="center" vertical="top" wrapText="1" shrinkToFit="1"/>
    </xf>
    <xf numFmtId="49" fontId="2" fillId="4" borderId="4" xfId="1" applyNumberFormat="1" applyFill="1" applyBorder="1" applyAlignment="1">
      <alignment horizontal="center" vertical="top" wrapText="1"/>
    </xf>
    <xf numFmtId="49" fontId="10" fillId="4" borderId="4" xfId="1" applyNumberFormat="1" applyFont="1" applyFill="1" applyBorder="1" applyAlignment="1">
      <alignment horizontal="center" vertical="top" wrapText="1"/>
    </xf>
    <xf numFmtId="49" fontId="2" fillId="5" borderId="4" xfId="1" applyNumberFormat="1" applyFill="1" applyBorder="1" applyAlignment="1">
      <alignment horizontal="center" vertical="top" wrapText="1"/>
    </xf>
    <xf numFmtId="176" fontId="2" fillId="2" borderId="4" xfId="1" applyNumberFormat="1" applyFill="1" applyBorder="1" applyAlignment="1">
      <alignment horizontal="center" vertical="top"/>
    </xf>
    <xf numFmtId="0" fontId="2" fillId="0" borderId="0" xfId="1" applyAlignment="1">
      <alignment vertical="top"/>
    </xf>
    <xf numFmtId="0" fontId="6" fillId="0" borderId="4" xfId="2" applyFont="1" applyFill="1" applyBorder="1" applyAlignment="1">
      <alignment horizontal="center" vertical="center"/>
    </xf>
    <xf numFmtId="176" fontId="9" fillId="2" borderId="4" xfId="1" applyNumberFormat="1" applyFont="1" applyFill="1" applyBorder="1" applyAlignment="1">
      <alignment horizontal="center" vertical="center" wrapText="1"/>
    </xf>
    <xf numFmtId="49" fontId="9" fillId="3" borderId="4" xfId="1" applyNumberFormat="1" applyFont="1" applyFill="1" applyBorder="1" applyAlignment="1">
      <alignment horizontal="center" vertical="center" wrapText="1"/>
    </xf>
    <xf numFmtId="49" fontId="9" fillId="4" borderId="4" xfId="1" applyNumberFormat="1" applyFont="1" applyFill="1" applyBorder="1" applyAlignment="1">
      <alignment horizontal="center" vertical="center" wrapText="1" shrinkToFit="1"/>
    </xf>
    <xf numFmtId="49" fontId="9" fillId="5" borderId="4" xfId="1" applyNumberFormat="1" applyFont="1" applyFill="1" applyBorder="1" applyAlignment="1">
      <alignment horizontal="center" vertical="center" wrapText="1"/>
    </xf>
    <xf numFmtId="176" fontId="9" fillId="2" borderId="4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11" fillId="3" borderId="4" xfId="1" applyNumberFormat="1" applyFont="1" applyFill="1" applyBorder="1" applyAlignment="1">
      <alignment horizontal="left" vertical="top" wrapText="1"/>
    </xf>
    <xf numFmtId="0" fontId="12" fillId="3" borderId="4" xfId="1" applyFont="1" applyFill="1" applyBorder="1" applyAlignment="1">
      <alignment horizontal="left" vertical="top" wrapText="1"/>
    </xf>
    <xf numFmtId="0" fontId="9" fillId="3" borderId="4" xfId="1" applyFont="1" applyFill="1" applyBorder="1" applyAlignment="1">
      <alignment horizontal="left" vertical="top" wrapText="1"/>
    </xf>
    <xf numFmtId="176" fontId="11" fillId="2" borderId="4" xfId="1" applyNumberFormat="1" applyFont="1" applyFill="1" applyBorder="1" applyAlignment="1">
      <alignment horizontal="center" vertical="top"/>
    </xf>
    <xf numFmtId="176" fontId="13" fillId="0" borderId="1" xfId="2" applyNumberFormat="1" applyFont="1" applyFill="1" applyBorder="1" applyAlignment="1" applyProtection="1">
      <alignment horizontal="center" vertical="center"/>
      <protection locked="0"/>
    </xf>
    <xf numFmtId="176" fontId="6" fillId="2" borderId="1" xfId="1" applyNumberFormat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vertical="center"/>
    </xf>
    <xf numFmtId="176" fontId="2" fillId="0" borderId="0" xfId="1" applyNumberFormat="1">
      <alignment vertical="center"/>
    </xf>
    <xf numFmtId="41" fontId="6" fillId="0" borderId="1" xfId="2" applyNumberFormat="1" applyFont="1" applyFill="1" applyBorder="1" applyAlignment="1" applyProtection="1">
      <alignment horizontal="center" vertical="center" shrinkToFit="1"/>
      <protection locked="0"/>
    </xf>
    <xf numFmtId="176" fontId="6" fillId="2" borderId="1" xfId="1" applyNumberFormat="1" applyFont="1" applyFill="1" applyBorder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vertical="center"/>
    </xf>
    <xf numFmtId="176" fontId="9" fillId="2" borderId="1" xfId="1" applyNumberFormat="1" applyFont="1" applyFill="1" applyBorder="1" applyAlignment="1">
      <alignment horizontal="right" vertical="center"/>
    </xf>
    <xf numFmtId="0" fontId="2" fillId="0" borderId="0" xfId="1" applyFill="1">
      <alignment vertical="center"/>
    </xf>
    <xf numFmtId="41" fontId="8" fillId="0" borderId="5" xfId="2" applyNumberFormat="1" applyFont="1" applyFill="1" applyBorder="1" applyAlignment="1" applyProtection="1">
      <alignment horizontal="center" vertical="center" shrinkToFit="1"/>
      <protection locked="0"/>
    </xf>
    <xf numFmtId="41" fontId="9" fillId="0" borderId="1" xfId="2" applyNumberFormat="1" applyFont="1" applyFill="1" applyBorder="1" applyAlignment="1" applyProtection="1">
      <alignment horizontal="center" vertical="center" shrinkToFit="1"/>
      <protection locked="0"/>
    </xf>
    <xf numFmtId="41" fontId="6" fillId="0" borderId="5" xfId="2" applyNumberFormat="1" applyFont="1" applyFill="1" applyBorder="1" applyAlignment="1" applyProtection="1">
      <alignment horizontal="center" vertical="center" shrinkToFit="1"/>
      <protection locked="0"/>
    </xf>
    <xf numFmtId="3" fontId="9" fillId="0" borderId="1" xfId="1" applyNumberFormat="1" applyFont="1" applyFill="1" applyBorder="1" applyAlignment="1">
      <alignment horizontal="right" vertical="center"/>
    </xf>
    <xf numFmtId="41" fontId="9" fillId="0" borderId="6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2" applyFont="1" applyFill="1">
      <alignment vertical="center"/>
    </xf>
    <xf numFmtId="176" fontId="9" fillId="0" borderId="7" xfId="1" applyNumberFormat="1" applyFont="1" applyBorder="1" applyAlignment="1">
      <alignment horizontal="right" vertical="center"/>
    </xf>
    <xf numFmtId="176" fontId="2" fillId="0" borderId="7" xfId="1" applyNumberFormat="1" applyBorder="1" applyAlignment="1">
      <alignment horizontal="right" vertical="center"/>
    </xf>
    <xf numFmtId="176" fontId="2" fillId="0" borderId="1" xfId="1" applyNumberFormat="1" applyBorder="1" applyAlignment="1">
      <alignment horizontal="right" vertical="center"/>
    </xf>
    <xf numFmtId="176" fontId="2" fillId="8" borderId="1" xfId="1" applyNumberFormat="1" applyFill="1" applyBorder="1" applyAlignment="1">
      <alignment horizontal="right" vertical="center"/>
    </xf>
    <xf numFmtId="176" fontId="2" fillId="2" borderId="1" xfId="1" applyNumberFormat="1" applyFill="1" applyBorder="1" applyAlignment="1">
      <alignment horizontal="right" vertical="center"/>
    </xf>
    <xf numFmtId="0" fontId="2" fillId="9" borderId="4" xfId="1" applyFont="1" applyFill="1" applyBorder="1" applyAlignment="1">
      <alignment horizontal="center" vertical="top" wrapText="1" shrinkToFit="1"/>
    </xf>
    <xf numFmtId="176" fontId="2" fillId="9" borderId="4" xfId="1" applyNumberFormat="1" applyFill="1" applyBorder="1" applyAlignment="1">
      <alignment horizontal="center" vertical="top" wrapText="1"/>
    </xf>
    <xf numFmtId="49" fontId="9" fillId="9" borderId="4" xfId="1" applyNumberFormat="1" applyFont="1" applyFill="1" applyBorder="1" applyAlignment="1">
      <alignment horizontal="center" vertical="center" wrapText="1"/>
    </xf>
    <xf numFmtId="176" fontId="9" fillId="9" borderId="4" xfId="1" applyNumberFormat="1" applyFont="1" applyFill="1" applyBorder="1" applyAlignment="1">
      <alignment horizontal="center" vertical="center" wrapText="1"/>
    </xf>
    <xf numFmtId="0" fontId="11" fillId="9" borderId="4" xfId="1" applyFont="1" applyFill="1" applyBorder="1" applyAlignment="1">
      <alignment horizontal="left" vertical="top" wrapText="1"/>
    </xf>
    <xf numFmtId="176" fontId="11" fillId="9" borderId="4" xfId="1" applyNumberFormat="1" applyFont="1" applyFill="1" applyBorder="1" applyAlignment="1">
      <alignment horizontal="left" vertical="top" wrapText="1"/>
    </xf>
    <xf numFmtId="176" fontId="20" fillId="0" borderId="0" xfId="3" applyNumberFormat="1" applyAlignment="1">
      <alignment vertical="center" wrapText="1"/>
    </xf>
    <xf numFmtId="176" fontId="20" fillId="0" borderId="1" xfId="3" applyNumberFormat="1" applyBorder="1" applyAlignment="1">
      <alignment horizontal="center" vertical="center" wrapText="1"/>
    </xf>
    <xf numFmtId="176" fontId="22" fillId="0" borderId="1" xfId="3" applyNumberFormat="1" applyFont="1" applyBorder="1" applyAlignment="1">
      <alignment horizontal="center" vertical="center" wrapText="1"/>
    </xf>
    <xf numFmtId="176" fontId="20" fillId="10" borderId="1" xfId="3" applyNumberFormat="1" applyFill="1" applyBorder="1" applyAlignment="1">
      <alignment horizontal="center" vertical="center" wrapText="1"/>
    </xf>
    <xf numFmtId="176" fontId="20" fillId="10" borderId="4" xfId="3" applyNumberFormat="1" applyFill="1" applyBorder="1" applyAlignment="1">
      <alignment horizontal="center" vertical="center" wrapText="1"/>
    </xf>
    <xf numFmtId="176" fontId="20" fillId="0" borderId="1" xfId="3" applyNumberFormat="1" applyBorder="1" applyAlignment="1">
      <alignment horizontal="right" vertical="center"/>
    </xf>
    <xf numFmtId="176" fontId="20" fillId="10" borderId="1" xfId="3" applyNumberFormat="1" applyFill="1" applyBorder="1" applyAlignment="1">
      <alignment horizontal="right" vertical="center"/>
    </xf>
    <xf numFmtId="176" fontId="20" fillId="0" borderId="0" xfId="3" applyNumberFormat="1" applyAlignment="1">
      <alignment horizontal="right"/>
    </xf>
    <xf numFmtId="176" fontId="20" fillId="0" borderId="1" xfId="3" applyNumberFormat="1" applyFill="1" applyBorder="1" applyAlignment="1">
      <alignment horizontal="left" vertical="center"/>
    </xf>
    <xf numFmtId="176" fontId="23" fillId="0" borderId="1" xfId="3" applyNumberFormat="1" applyFont="1" applyBorder="1"/>
    <xf numFmtId="176" fontId="20" fillId="0" borderId="1" xfId="3" applyNumberFormat="1" applyBorder="1"/>
    <xf numFmtId="176" fontId="20" fillId="10" borderId="1" xfId="3" applyNumberFormat="1" applyFill="1" applyBorder="1" applyAlignment="1">
      <alignment wrapText="1"/>
    </xf>
    <xf numFmtId="176" fontId="20" fillId="10" borderId="1" xfId="3" applyNumberFormat="1" applyFill="1" applyBorder="1"/>
    <xf numFmtId="176" fontId="20" fillId="0" borderId="0" xfId="3" applyNumberFormat="1"/>
    <xf numFmtId="176" fontId="23" fillId="7" borderId="1" xfId="3" applyNumberFormat="1" applyFont="1" applyFill="1" applyBorder="1"/>
    <xf numFmtId="176" fontId="2" fillId="0" borderId="1" xfId="4" applyNumberFormat="1" applyFont="1" applyBorder="1" applyAlignment="1">
      <alignment horizontal="right" wrapText="1"/>
    </xf>
    <xf numFmtId="176" fontId="20" fillId="0" borderId="0" xfId="3" applyNumberFormat="1" applyAlignment="1">
      <alignment horizontal="left" vertical="center"/>
    </xf>
    <xf numFmtId="176" fontId="20" fillId="10" borderId="0" xfId="3" applyNumberFormat="1" applyFill="1" applyAlignment="1">
      <alignment wrapText="1"/>
    </xf>
    <xf numFmtId="176" fontId="20" fillId="10" borderId="0" xfId="3" applyNumberFormat="1" applyFill="1"/>
    <xf numFmtId="176" fontId="20" fillId="0" borderId="1" xfId="3" applyNumberFormat="1" applyBorder="1" applyAlignment="1">
      <alignment horizontal="center" vertical="center" wrapText="1"/>
    </xf>
    <xf numFmtId="176" fontId="9" fillId="0" borderId="1" xfId="2" applyNumberFormat="1" applyFont="1" applyFill="1" applyBorder="1" applyAlignment="1">
      <alignment vertical="center" shrinkToFit="1"/>
    </xf>
    <xf numFmtId="0" fontId="25" fillId="0" borderId="0" xfId="1" applyFont="1" applyBorder="1" applyAlignment="1">
      <alignment horizontal="center" vertical="center"/>
    </xf>
    <xf numFmtId="176" fontId="9" fillId="9" borderId="4" xfId="1" applyNumberFormat="1" applyFont="1" applyFill="1" applyBorder="1" applyAlignment="1">
      <alignment horizontal="center" vertical="top" wrapText="1"/>
    </xf>
    <xf numFmtId="176" fontId="9" fillId="0" borderId="1" xfId="1" applyNumberFormat="1" applyFont="1" applyFill="1" applyBorder="1" applyAlignment="1">
      <alignment vertical="center"/>
    </xf>
    <xf numFmtId="176" fontId="9" fillId="7" borderId="1" xfId="1" applyNumberFormat="1" applyFont="1" applyFill="1" applyBorder="1" applyAlignment="1">
      <alignment vertical="center"/>
    </xf>
    <xf numFmtId="176" fontId="9" fillId="0" borderId="1" xfId="2" applyNumberFormat="1" applyFont="1" applyFill="1" applyBorder="1">
      <alignment vertical="center"/>
    </xf>
    <xf numFmtId="176" fontId="9" fillId="0" borderId="1" xfId="1" applyNumberFormat="1" applyFont="1" applyFill="1" applyBorder="1">
      <alignment vertical="center"/>
    </xf>
    <xf numFmtId="176" fontId="26" fillId="0" borderId="1" xfId="2" applyNumberFormat="1" applyFont="1" applyFill="1" applyBorder="1">
      <alignment vertical="center"/>
    </xf>
    <xf numFmtId="41" fontId="24" fillId="0" borderId="5" xfId="2" applyNumberFormat="1" applyFont="1" applyFill="1" applyBorder="1" applyAlignment="1" applyProtection="1">
      <alignment horizontal="center" vertical="center" shrinkToFit="1"/>
      <protection locked="0"/>
    </xf>
    <xf numFmtId="176" fontId="20" fillId="10" borderId="2" xfId="3" applyNumberFormat="1" applyFill="1" applyBorder="1" applyAlignment="1">
      <alignment horizontal="center" vertical="center" wrapText="1"/>
    </xf>
    <xf numFmtId="176" fontId="20" fillId="10" borderId="4" xfId="3" applyNumberFormat="1" applyFill="1" applyBorder="1" applyAlignment="1">
      <alignment horizontal="center" vertical="center" wrapText="1"/>
    </xf>
    <xf numFmtId="176" fontId="20" fillId="10" borderId="1" xfId="3" applyNumberFormat="1" applyFill="1" applyBorder="1" applyAlignment="1">
      <alignment horizontal="center" vertical="center" wrapText="1"/>
    </xf>
    <xf numFmtId="176" fontId="20" fillId="0" borderId="1" xfId="3" applyNumberFormat="1" applyBorder="1" applyAlignment="1">
      <alignment horizontal="center" vertical="center" wrapText="1"/>
    </xf>
    <xf numFmtId="176" fontId="20" fillId="0" borderId="5" xfId="3" applyNumberFormat="1" applyBorder="1" applyAlignment="1">
      <alignment horizontal="center" vertical="center" wrapText="1"/>
    </xf>
    <xf numFmtId="176" fontId="20" fillId="0" borderId="8" xfId="3" applyNumberFormat="1" applyBorder="1" applyAlignment="1">
      <alignment horizontal="center" vertical="center" wrapText="1"/>
    </xf>
    <xf numFmtId="176" fontId="20" fillId="0" borderId="7" xfId="3" applyNumberFormat="1" applyBorder="1" applyAlignment="1">
      <alignment horizontal="center" vertical="center" wrapText="1"/>
    </xf>
    <xf numFmtId="176" fontId="2" fillId="5" borderId="2" xfId="1" applyNumberFormat="1" applyFill="1" applyBorder="1" applyAlignment="1">
      <alignment horizontal="center" vertical="center" wrapText="1"/>
    </xf>
    <xf numFmtId="176" fontId="2" fillId="5" borderId="3" xfId="1" applyNumberForma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 applyProtection="1">
      <alignment horizontal="center" vertical="center"/>
      <protection locked="0"/>
    </xf>
    <xf numFmtId="0" fontId="10" fillId="0" borderId="1" xfId="2" applyFont="1" applyFill="1" applyBorder="1" applyAlignment="1">
      <alignment vertical="center"/>
    </xf>
    <xf numFmtId="0" fontId="10" fillId="0" borderId="2" xfId="2" applyFont="1" applyFill="1" applyBorder="1" applyAlignment="1">
      <alignment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9" fillId="3" borderId="1" xfId="1" applyNumberFormat="1" applyFont="1" applyFill="1" applyBorder="1" applyAlignment="1">
      <alignment horizontal="center" vertical="center" wrapText="1"/>
    </xf>
    <xf numFmtId="176" fontId="9" fillId="3" borderId="2" xfId="1" applyNumberFormat="1" applyFont="1" applyFill="1" applyBorder="1" applyAlignment="1">
      <alignment horizontal="center" vertical="center" wrapText="1"/>
    </xf>
    <xf numFmtId="176" fontId="0" fillId="3" borderId="2" xfId="2" applyNumberFormat="1" applyFont="1" applyFill="1" applyBorder="1" applyAlignment="1" applyProtection="1">
      <alignment horizontal="center" vertical="center" wrapText="1" shrinkToFit="1"/>
      <protection locked="0"/>
    </xf>
    <xf numFmtId="176" fontId="2" fillId="3" borderId="3" xfId="2" applyNumberFormat="1" applyFont="1" applyFill="1" applyBorder="1" applyAlignment="1" applyProtection="1">
      <alignment horizontal="center" vertical="center" wrapText="1" shrinkToFit="1"/>
      <protection locked="0"/>
    </xf>
    <xf numFmtId="176" fontId="0" fillId="4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2" fillId="4" borderId="1" xfId="1" applyFont="1" applyFill="1" applyBorder="1" applyAlignment="1">
      <alignment horizontal="center" vertical="center" wrapText="1" shrinkToFit="1"/>
    </xf>
    <xf numFmtId="0" fontId="2" fillId="4" borderId="2" xfId="1" applyFont="1" applyFill="1" applyBorder="1" applyAlignment="1">
      <alignment horizontal="center" vertical="center" wrapText="1" shrinkToFit="1"/>
    </xf>
    <xf numFmtId="176" fontId="2" fillId="4" borderId="1" xfId="1" applyNumberFormat="1" applyFill="1" applyBorder="1" applyAlignment="1">
      <alignment horizontal="center" vertical="center" wrapText="1"/>
    </xf>
    <xf numFmtId="176" fontId="2" fillId="4" borderId="2" xfId="1" applyNumberFormat="1" applyFill="1" applyBorder="1" applyAlignment="1">
      <alignment horizontal="center" vertical="center" wrapText="1"/>
    </xf>
    <xf numFmtId="176" fontId="10" fillId="4" borderId="2" xfId="1" applyNumberFormat="1" applyFont="1" applyFill="1" applyBorder="1" applyAlignment="1">
      <alignment horizontal="center" vertical="center" wrapText="1"/>
    </xf>
    <xf numFmtId="176" fontId="10" fillId="4" borderId="3" xfId="1" applyNumberFormat="1" applyFont="1" applyFill="1" applyBorder="1" applyAlignment="1">
      <alignment horizontal="center" vertical="center" wrapText="1"/>
    </xf>
    <xf numFmtId="176" fontId="2" fillId="5" borderId="1" xfId="1" applyNumberFormat="1" applyFill="1" applyBorder="1" applyAlignment="1">
      <alignment horizontal="center" vertical="center" wrapText="1"/>
    </xf>
    <xf numFmtId="176" fontId="2" fillId="9" borderId="2" xfId="1" applyNumberFormat="1" applyFill="1" applyBorder="1" applyAlignment="1">
      <alignment horizontal="center" vertical="center" wrapText="1"/>
    </xf>
    <xf numFmtId="176" fontId="2" fillId="9" borderId="3" xfId="1" applyNumberFormat="1" applyFill="1" applyBorder="1" applyAlignment="1">
      <alignment horizontal="center" vertical="center" wrapText="1"/>
    </xf>
    <xf numFmtId="176" fontId="2" fillId="6" borderId="2" xfId="1" applyNumberFormat="1" applyFill="1" applyBorder="1" applyAlignment="1">
      <alignment horizontal="center" vertical="center" wrapText="1"/>
    </xf>
    <xf numFmtId="176" fontId="2" fillId="6" borderId="3" xfId="1" applyNumberFormat="1" applyFill="1" applyBorder="1" applyAlignment="1">
      <alignment horizontal="center" vertical="center" wrapText="1"/>
    </xf>
    <xf numFmtId="176" fontId="2" fillId="6" borderId="4" xfId="1" applyNumberForma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0" fillId="9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2" fillId="9" borderId="1" xfId="1" applyFont="1" applyFill="1" applyBorder="1" applyAlignment="1">
      <alignment horizontal="center" vertical="center" wrapText="1" shrinkToFit="1"/>
    </xf>
    <xf numFmtId="0" fontId="2" fillId="9" borderId="2" xfId="1" applyFont="1" applyFill="1" applyBorder="1" applyAlignment="1">
      <alignment horizontal="center" vertical="center" wrapText="1" shrinkToFit="1"/>
    </xf>
    <xf numFmtId="176" fontId="2" fillId="9" borderId="1" xfId="1" applyNumberFormat="1" applyFill="1" applyBorder="1" applyAlignment="1">
      <alignment horizontal="center" vertical="center" wrapText="1"/>
    </xf>
    <xf numFmtId="176" fontId="9" fillId="9" borderId="2" xfId="1" applyNumberFormat="1" applyFont="1" applyFill="1" applyBorder="1" applyAlignment="1">
      <alignment horizontal="center" vertical="center" wrapText="1"/>
    </xf>
    <xf numFmtId="176" fontId="9" fillId="9" borderId="3" xfId="1" applyNumberFormat="1" applyFont="1" applyFill="1" applyBorder="1" applyAlignment="1">
      <alignment horizontal="center" vertical="center" wrapText="1"/>
    </xf>
  </cellXfs>
  <cellStyles count="5">
    <cellStyle name="一般" xfId="0" builtinId="0"/>
    <cellStyle name="一般 2" xfId="1"/>
    <cellStyle name="一般 3" xfId="3"/>
    <cellStyle name="一般_99各國小概算額" xfId="2"/>
    <cellStyle name="千分位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zoomScale="115" zoomScaleNormal="115" workbookViewId="0">
      <pane ySplit="2" topLeftCell="A3" activePane="bottomLeft" state="frozen"/>
      <selection pane="bottomLeft" activeCell="A4" sqref="A4"/>
    </sheetView>
  </sheetViews>
  <sheetFormatPr defaultColWidth="9" defaultRowHeight="14.5"/>
  <cols>
    <col min="1" max="1" width="12.6328125" style="69" customWidth="1"/>
    <col min="2" max="10" width="9.453125" style="66" customWidth="1"/>
    <col min="11" max="11" width="13.36328125" style="66" customWidth="1"/>
    <col min="12" max="13" width="13.36328125" style="70" customWidth="1"/>
    <col min="14" max="15" width="13.36328125" style="71" customWidth="1"/>
    <col min="16" max="16384" width="9" style="66"/>
  </cols>
  <sheetData>
    <row r="1" spans="1:15" s="53" customFormat="1">
      <c r="A1" s="85" t="s">
        <v>155</v>
      </c>
      <c r="B1" s="85" t="s">
        <v>156</v>
      </c>
      <c r="C1" s="85"/>
      <c r="D1" s="85"/>
      <c r="E1" s="85"/>
      <c r="F1" s="86" t="s">
        <v>157</v>
      </c>
      <c r="G1" s="87"/>
      <c r="H1" s="87"/>
      <c r="I1" s="87"/>
      <c r="J1" s="88"/>
      <c r="K1" s="85" t="s">
        <v>158</v>
      </c>
      <c r="L1" s="84" t="s">
        <v>159</v>
      </c>
      <c r="M1" s="84" t="s">
        <v>160</v>
      </c>
      <c r="N1" s="82" t="s">
        <v>161</v>
      </c>
      <c r="O1" s="84" t="s">
        <v>162</v>
      </c>
    </row>
    <row r="2" spans="1:15" s="53" customFormat="1" ht="31.5" customHeight="1">
      <c r="A2" s="85"/>
      <c r="B2" s="54" t="s">
        <v>163</v>
      </c>
      <c r="C2" s="55" t="s">
        <v>164</v>
      </c>
      <c r="D2" s="54" t="s">
        <v>165</v>
      </c>
      <c r="E2" s="54" t="s">
        <v>166</v>
      </c>
      <c r="F2" s="54" t="s">
        <v>167</v>
      </c>
      <c r="G2" s="54" t="s">
        <v>168</v>
      </c>
      <c r="H2" s="54" t="s">
        <v>169</v>
      </c>
      <c r="I2" s="54" t="s">
        <v>170</v>
      </c>
      <c r="J2" s="72" t="s">
        <v>268</v>
      </c>
      <c r="K2" s="85"/>
      <c r="L2" s="84"/>
      <c r="M2" s="84"/>
      <c r="N2" s="83"/>
      <c r="O2" s="84"/>
    </row>
    <row r="3" spans="1:15" s="53" customFormat="1" ht="31.5" customHeight="1">
      <c r="A3" s="54"/>
      <c r="B3" s="54">
        <v>2</v>
      </c>
      <c r="C3" s="55">
        <v>3</v>
      </c>
      <c r="D3" s="54">
        <v>4</v>
      </c>
      <c r="E3" s="54">
        <v>5</v>
      </c>
      <c r="F3" s="54">
        <v>6</v>
      </c>
      <c r="G3" s="54">
        <v>7</v>
      </c>
      <c r="H3" s="54">
        <v>8</v>
      </c>
      <c r="I3" s="54">
        <v>9</v>
      </c>
      <c r="J3" s="72">
        <v>10</v>
      </c>
      <c r="K3" s="54">
        <v>11</v>
      </c>
      <c r="L3" s="56">
        <v>12</v>
      </c>
      <c r="M3" s="56">
        <v>13</v>
      </c>
      <c r="N3" s="57"/>
      <c r="O3" s="56"/>
    </row>
    <row r="4" spans="1:15" s="60" customFormat="1">
      <c r="A4" s="58" t="s">
        <v>21</v>
      </c>
      <c r="B4" s="58">
        <f>SUM(B5:B105)</f>
        <v>0</v>
      </c>
      <c r="C4" s="58">
        <f t="shared" ref="C4:N4" si="0">SUM(C5:C105)</f>
        <v>78000</v>
      </c>
      <c r="D4" s="58">
        <f t="shared" si="0"/>
        <v>27000</v>
      </c>
      <c r="E4" s="58">
        <f t="shared" si="0"/>
        <v>216000</v>
      </c>
      <c r="F4" s="58">
        <f t="shared" si="0"/>
        <v>5709000</v>
      </c>
      <c r="G4" s="58">
        <f t="shared" si="0"/>
        <v>289000</v>
      </c>
      <c r="H4" s="58">
        <f t="shared" si="0"/>
        <v>790000</v>
      </c>
      <c r="I4" s="58">
        <f t="shared" si="0"/>
        <v>258000</v>
      </c>
      <c r="J4" s="58">
        <f t="shared" si="0"/>
        <v>50000</v>
      </c>
      <c r="K4" s="58">
        <f>SUM(K5:K105)</f>
        <v>3486311000</v>
      </c>
      <c r="L4" s="59">
        <f t="shared" si="0"/>
        <v>3614000</v>
      </c>
      <c r="M4" s="59">
        <f t="shared" si="0"/>
        <v>0</v>
      </c>
      <c r="N4" s="59">
        <f t="shared" si="0"/>
        <v>3493728000</v>
      </c>
      <c r="O4" s="59">
        <f>SUM(O5:O105)</f>
        <v>3497342000</v>
      </c>
    </row>
    <row r="5" spans="1:15">
      <c r="A5" s="61" t="s">
        <v>55</v>
      </c>
      <c r="B5" s="62"/>
      <c r="C5" s="62"/>
      <c r="D5" s="62"/>
      <c r="E5" s="62">
        <v>6000</v>
      </c>
      <c r="F5" s="62">
        <v>10000</v>
      </c>
      <c r="G5" s="62"/>
      <c r="H5" s="62"/>
      <c r="I5" s="62"/>
      <c r="J5" s="62"/>
      <c r="K5" s="63">
        <f>O5-M5-L5-B5-C5-D5-E5-F5-G5-H5-I5-J5</f>
        <v>52515000</v>
      </c>
      <c r="L5" s="64">
        <v>20000</v>
      </c>
      <c r="M5" s="64"/>
      <c r="N5" s="65">
        <f t="shared" ref="N5:N36" si="1">SUM(B5:K5)</f>
        <v>52531000</v>
      </c>
      <c r="O5" s="65">
        <v>52551000</v>
      </c>
    </row>
    <row r="6" spans="1:15">
      <c r="A6" s="61" t="s">
        <v>56</v>
      </c>
      <c r="B6" s="62"/>
      <c r="C6" s="62"/>
      <c r="D6" s="62">
        <v>21000</v>
      </c>
      <c r="E6" s="62">
        <v>26000</v>
      </c>
      <c r="F6" s="62">
        <v>600000</v>
      </c>
      <c r="G6" s="62"/>
      <c r="H6" s="62"/>
      <c r="I6" s="62">
        <v>170000</v>
      </c>
      <c r="J6" s="62"/>
      <c r="K6" s="63">
        <f t="shared" ref="K6:K69" si="2">O6-M6-L6-B6-C6-D6-E6-F6-G6-H6-I6-J6</f>
        <v>219192000</v>
      </c>
      <c r="L6" s="64">
        <v>0</v>
      </c>
      <c r="M6" s="64"/>
      <c r="N6" s="65">
        <f t="shared" si="1"/>
        <v>220009000</v>
      </c>
      <c r="O6" s="65">
        <v>220009000</v>
      </c>
    </row>
    <row r="7" spans="1:15">
      <c r="A7" s="61" t="s">
        <v>57</v>
      </c>
      <c r="B7" s="62"/>
      <c r="C7" s="62"/>
      <c r="D7" s="62"/>
      <c r="E7" s="62">
        <v>8000</v>
      </c>
      <c r="F7" s="62">
        <v>40000</v>
      </c>
      <c r="G7" s="62"/>
      <c r="H7" s="62"/>
      <c r="I7" s="62">
        <v>5000</v>
      </c>
      <c r="J7" s="62"/>
      <c r="K7" s="63">
        <f t="shared" si="2"/>
        <v>89383000</v>
      </c>
      <c r="L7" s="64">
        <v>96000</v>
      </c>
      <c r="M7" s="64"/>
      <c r="N7" s="65">
        <f t="shared" si="1"/>
        <v>89436000</v>
      </c>
      <c r="O7" s="65">
        <v>89532000</v>
      </c>
    </row>
    <row r="8" spans="1:15">
      <c r="A8" s="61" t="s">
        <v>171</v>
      </c>
      <c r="B8" s="62"/>
      <c r="C8" s="62"/>
      <c r="D8" s="62"/>
      <c r="E8" s="62">
        <v>5000</v>
      </c>
      <c r="F8" s="62">
        <v>310000</v>
      </c>
      <c r="G8" s="62"/>
      <c r="H8" s="62"/>
      <c r="I8" s="62">
        <v>13000</v>
      </c>
      <c r="J8" s="62"/>
      <c r="K8" s="63">
        <f t="shared" si="2"/>
        <v>61034000</v>
      </c>
      <c r="L8" s="64">
        <v>0</v>
      </c>
      <c r="M8" s="64"/>
      <c r="N8" s="65">
        <f t="shared" si="1"/>
        <v>61362000</v>
      </c>
      <c r="O8" s="65">
        <v>61362000</v>
      </c>
    </row>
    <row r="9" spans="1:15">
      <c r="A9" s="61" t="s">
        <v>172</v>
      </c>
      <c r="B9" s="62"/>
      <c r="C9" s="62"/>
      <c r="D9" s="62"/>
      <c r="E9" s="62">
        <v>10000</v>
      </c>
      <c r="F9" s="62">
        <v>100000</v>
      </c>
      <c r="G9" s="62"/>
      <c r="H9" s="62">
        <v>640000</v>
      </c>
      <c r="I9" s="62">
        <v>10000</v>
      </c>
      <c r="J9" s="62"/>
      <c r="K9" s="63">
        <f t="shared" si="2"/>
        <v>128138000</v>
      </c>
      <c r="L9" s="64">
        <v>0</v>
      </c>
      <c r="M9" s="64"/>
      <c r="N9" s="65">
        <f t="shared" si="1"/>
        <v>128898000</v>
      </c>
      <c r="O9" s="65">
        <v>128898000</v>
      </c>
    </row>
    <row r="10" spans="1:15">
      <c r="A10" s="61" t="s">
        <v>173</v>
      </c>
      <c r="B10" s="62"/>
      <c r="C10" s="62"/>
      <c r="D10" s="62"/>
      <c r="E10" s="62">
        <v>3000</v>
      </c>
      <c r="F10" s="62">
        <v>5000</v>
      </c>
      <c r="G10" s="62"/>
      <c r="H10" s="62"/>
      <c r="I10" s="62"/>
      <c r="J10" s="62"/>
      <c r="K10" s="63">
        <f t="shared" si="2"/>
        <v>27521000</v>
      </c>
      <c r="L10" s="64">
        <v>107000</v>
      </c>
      <c r="M10" s="64"/>
      <c r="N10" s="65">
        <f t="shared" si="1"/>
        <v>27529000</v>
      </c>
      <c r="O10" s="65">
        <v>27636000</v>
      </c>
    </row>
    <row r="11" spans="1:15">
      <c r="A11" s="61" t="s">
        <v>174</v>
      </c>
      <c r="B11" s="62"/>
      <c r="C11" s="62">
        <v>5000</v>
      </c>
      <c r="D11" s="62"/>
      <c r="E11" s="62">
        <v>4000</v>
      </c>
      <c r="F11" s="62">
        <v>150000</v>
      </c>
      <c r="G11" s="62"/>
      <c r="H11" s="62"/>
      <c r="I11" s="62"/>
      <c r="J11" s="62"/>
      <c r="K11" s="63">
        <f t="shared" si="2"/>
        <v>32959000</v>
      </c>
      <c r="L11" s="64">
        <v>50000</v>
      </c>
      <c r="M11" s="64"/>
      <c r="N11" s="65">
        <f t="shared" si="1"/>
        <v>33118000</v>
      </c>
      <c r="O11" s="65">
        <v>33168000</v>
      </c>
    </row>
    <row r="12" spans="1:15">
      <c r="A12" s="61" t="s">
        <v>175</v>
      </c>
      <c r="B12" s="62"/>
      <c r="C12" s="62">
        <v>7000</v>
      </c>
      <c r="D12" s="62"/>
      <c r="E12" s="62">
        <v>7000</v>
      </c>
      <c r="F12" s="62">
        <v>350000</v>
      </c>
      <c r="G12" s="62"/>
      <c r="H12" s="62">
        <v>150000</v>
      </c>
      <c r="I12" s="62"/>
      <c r="J12" s="62"/>
      <c r="K12" s="63">
        <f t="shared" si="2"/>
        <v>54147000</v>
      </c>
      <c r="L12" s="64">
        <v>0</v>
      </c>
      <c r="M12" s="64"/>
      <c r="N12" s="65">
        <f t="shared" si="1"/>
        <v>54661000</v>
      </c>
      <c r="O12" s="65">
        <v>54661000</v>
      </c>
    </row>
    <row r="13" spans="1:15">
      <c r="A13" s="61" t="s">
        <v>176</v>
      </c>
      <c r="B13" s="62"/>
      <c r="C13" s="62"/>
      <c r="D13" s="62"/>
      <c r="E13" s="62">
        <v>10000</v>
      </c>
      <c r="F13" s="62">
        <v>50000</v>
      </c>
      <c r="G13" s="62"/>
      <c r="H13" s="62"/>
      <c r="I13" s="62"/>
      <c r="J13" s="62"/>
      <c r="K13" s="63">
        <f t="shared" si="2"/>
        <v>71047000</v>
      </c>
      <c r="L13" s="64">
        <v>0</v>
      </c>
      <c r="M13" s="64"/>
      <c r="N13" s="65">
        <f t="shared" si="1"/>
        <v>71107000</v>
      </c>
      <c r="O13" s="65">
        <v>71107000</v>
      </c>
    </row>
    <row r="14" spans="1:15">
      <c r="A14" s="61" t="s">
        <v>177</v>
      </c>
      <c r="B14" s="62"/>
      <c r="C14" s="62"/>
      <c r="D14" s="62"/>
      <c r="E14" s="62">
        <v>5000</v>
      </c>
      <c r="F14" s="62">
        <v>10000</v>
      </c>
      <c r="G14" s="62"/>
      <c r="H14" s="62"/>
      <c r="I14" s="62"/>
      <c r="J14" s="62"/>
      <c r="K14" s="63">
        <f t="shared" si="2"/>
        <v>27046000</v>
      </c>
      <c r="L14" s="64">
        <v>0</v>
      </c>
      <c r="M14" s="64"/>
      <c r="N14" s="65">
        <f t="shared" si="1"/>
        <v>27061000</v>
      </c>
      <c r="O14" s="65">
        <v>27061000</v>
      </c>
    </row>
    <row r="15" spans="1:15">
      <c r="A15" s="61" t="s">
        <v>178</v>
      </c>
      <c r="B15" s="62"/>
      <c r="C15" s="62"/>
      <c r="D15" s="62"/>
      <c r="E15" s="62">
        <v>8000</v>
      </c>
      <c r="F15" s="62">
        <v>400000</v>
      </c>
      <c r="G15" s="62"/>
      <c r="H15" s="62"/>
      <c r="I15" s="62"/>
      <c r="J15" s="62"/>
      <c r="K15" s="63">
        <f t="shared" si="2"/>
        <v>87851000</v>
      </c>
      <c r="L15" s="64">
        <v>0</v>
      </c>
      <c r="M15" s="64"/>
      <c r="N15" s="65">
        <f t="shared" si="1"/>
        <v>88259000</v>
      </c>
      <c r="O15" s="65">
        <v>88259000</v>
      </c>
    </row>
    <row r="16" spans="1:15">
      <c r="A16" s="61" t="s">
        <v>179</v>
      </c>
      <c r="B16" s="62"/>
      <c r="C16" s="62"/>
      <c r="D16" s="62"/>
      <c r="E16" s="62">
        <v>2000</v>
      </c>
      <c r="F16" s="62"/>
      <c r="G16" s="62"/>
      <c r="H16" s="62"/>
      <c r="I16" s="62"/>
      <c r="J16" s="62"/>
      <c r="K16" s="63">
        <f t="shared" si="2"/>
        <v>26919000</v>
      </c>
      <c r="L16" s="64">
        <v>60000</v>
      </c>
      <c r="M16" s="64"/>
      <c r="N16" s="65">
        <f t="shared" si="1"/>
        <v>26921000</v>
      </c>
      <c r="O16" s="65">
        <v>26981000</v>
      </c>
    </row>
    <row r="17" spans="1:15">
      <c r="A17" s="61" t="s">
        <v>180</v>
      </c>
      <c r="B17" s="62"/>
      <c r="C17" s="62"/>
      <c r="D17" s="62"/>
      <c r="E17" s="62">
        <v>2000</v>
      </c>
      <c r="F17" s="62"/>
      <c r="G17" s="62">
        <v>80000</v>
      </c>
      <c r="H17" s="62"/>
      <c r="I17" s="62"/>
      <c r="J17" s="62"/>
      <c r="K17" s="63">
        <f t="shared" si="2"/>
        <v>46423000</v>
      </c>
      <c r="L17" s="64">
        <v>190000</v>
      </c>
      <c r="M17" s="64"/>
      <c r="N17" s="65">
        <f t="shared" si="1"/>
        <v>46505000</v>
      </c>
      <c r="O17" s="65">
        <v>46695000</v>
      </c>
    </row>
    <row r="18" spans="1:15">
      <c r="A18" s="61" t="s">
        <v>181</v>
      </c>
      <c r="B18" s="62"/>
      <c r="C18" s="62"/>
      <c r="D18" s="62"/>
      <c r="E18" s="62">
        <v>5000</v>
      </c>
      <c r="F18" s="62">
        <v>20000</v>
      </c>
      <c r="G18" s="62"/>
      <c r="H18" s="62"/>
      <c r="I18" s="62">
        <v>2000</v>
      </c>
      <c r="J18" s="62"/>
      <c r="K18" s="63">
        <f t="shared" si="2"/>
        <v>71583000</v>
      </c>
      <c r="L18" s="64">
        <v>91000</v>
      </c>
      <c r="M18" s="64"/>
      <c r="N18" s="65">
        <f t="shared" si="1"/>
        <v>71610000</v>
      </c>
      <c r="O18" s="65">
        <v>71701000</v>
      </c>
    </row>
    <row r="19" spans="1:15">
      <c r="A19" s="61" t="s">
        <v>182</v>
      </c>
      <c r="B19" s="62"/>
      <c r="C19" s="62"/>
      <c r="D19" s="62"/>
      <c r="E19" s="62"/>
      <c r="F19" s="62">
        <v>10000</v>
      </c>
      <c r="G19" s="62"/>
      <c r="H19" s="62"/>
      <c r="I19" s="62"/>
      <c r="J19" s="62"/>
      <c r="K19" s="63">
        <f t="shared" si="2"/>
        <v>27483000</v>
      </c>
      <c r="L19" s="64">
        <v>0</v>
      </c>
      <c r="M19" s="64"/>
      <c r="N19" s="65">
        <f t="shared" si="1"/>
        <v>27493000</v>
      </c>
      <c r="O19" s="65">
        <v>27493000</v>
      </c>
    </row>
    <row r="20" spans="1:15">
      <c r="A20" s="61" t="s">
        <v>183</v>
      </c>
      <c r="B20" s="62"/>
      <c r="C20" s="62"/>
      <c r="D20" s="62"/>
      <c r="E20" s="62">
        <v>2000</v>
      </c>
      <c r="F20" s="62">
        <v>20000</v>
      </c>
      <c r="G20" s="62"/>
      <c r="H20" s="62"/>
      <c r="I20" s="62"/>
      <c r="J20" s="62"/>
      <c r="K20" s="63">
        <f t="shared" si="2"/>
        <v>24518000</v>
      </c>
      <c r="L20" s="64">
        <v>8000</v>
      </c>
      <c r="M20" s="64"/>
      <c r="N20" s="65">
        <f t="shared" si="1"/>
        <v>24540000</v>
      </c>
      <c r="O20" s="65">
        <v>24548000</v>
      </c>
    </row>
    <row r="21" spans="1:15">
      <c r="A21" s="61" t="s">
        <v>184</v>
      </c>
      <c r="B21" s="62"/>
      <c r="C21" s="62"/>
      <c r="D21" s="62"/>
      <c r="E21" s="62">
        <v>2000</v>
      </c>
      <c r="F21" s="62">
        <v>100000</v>
      </c>
      <c r="G21" s="62"/>
      <c r="H21" s="62"/>
      <c r="I21" s="62"/>
      <c r="J21" s="62"/>
      <c r="K21" s="63">
        <f t="shared" si="2"/>
        <v>54279000</v>
      </c>
      <c r="L21" s="64">
        <v>0</v>
      </c>
      <c r="M21" s="64"/>
      <c r="N21" s="65">
        <f t="shared" si="1"/>
        <v>54381000</v>
      </c>
      <c r="O21" s="65">
        <v>54381000</v>
      </c>
    </row>
    <row r="22" spans="1:15">
      <c r="A22" s="61" t="s">
        <v>185</v>
      </c>
      <c r="B22" s="62"/>
      <c r="C22" s="62"/>
      <c r="D22" s="62"/>
      <c r="E22" s="62">
        <v>5000</v>
      </c>
      <c r="F22" s="62">
        <v>500000</v>
      </c>
      <c r="G22" s="62"/>
      <c r="H22" s="62"/>
      <c r="I22" s="62">
        <v>10000</v>
      </c>
      <c r="J22" s="62"/>
      <c r="K22" s="63">
        <f t="shared" si="2"/>
        <v>136725000</v>
      </c>
      <c r="L22" s="64">
        <v>0</v>
      </c>
      <c r="M22" s="64"/>
      <c r="N22" s="65">
        <f t="shared" si="1"/>
        <v>137240000</v>
      </c>
      <c r="O22" s="65">
        <v>137240000</v>
      </c>
    </row>
    <row r="23" spans="1:15">
      <c r="A23" s="61" t="s">
        <v>186</v>
      </c>
      <c r="B23" s="62"/>
      <c r="C23" s="62"/>
      <c r="D23" s="62"/>
      <c r="E23" s="62">
        <v>2000</v>
      </c>
      <c r="F23" s="62">
        <v>150000</v>
      </c>
      <c r="G23" s="62"/>
      <c r="H23" s="62"/>
      <c r="I23" s="62">
        <v>10000</v>
      </c>
      <c r="J23" s="62"/>
      <c r="K23" s="63">
        <f t="shared" si="2"/>
        <v>102888000</v>
      </c>
      <c r="L23" s="64">
        <v>0</v>
      </c>
      <c r="M23" s="64"/>
      <c r="N23" s="65">
        <f t="shared" si="1"/>
        <v>103050000</v>
      </c>
      <c r="O23" s="65">
        <v>103050000</v>
      </c>
    </row>
    <row r="24" spans="1:15">
      <c r="A24" s="61" t="s">
        <v>187</v>
      </c>
      <c r="B24" s="62"/>
      <c r="C24" s="62"/>
      <c r="D24" s="62"/>
      <c r="E24" s="67"/>
      <c r="F24" s="62">
        <v>15000</v>
      </c>
      <c r="G24" s="62"/>
      <c r="H24" s="62"/>
      <c r="I24" s="62"/>
      <c r="J24" s="62"/>
      <c r="K24" s="63">
        <f t="shared" si="2"/>
        <v>30122000</v>
      </c>
      <c r="L24" s="64">
        <v>0</v>
      </c>
      <c r="M24" s="64"/>
      <c r="N24" s="65">
        <f t="shared" si="1"/>
        <v>30137000</v>
      </c>
      <c r="O24" s="65">
        <v>30137000</v>
      </c>
    </row>
    <row r="25" spans="1:15">
      <c r="A25" s="61" t="s">
        <v>188</v>
      </c>
      <c r="B25" s="62"/>
      <c r="C25" s="62"/>
      <c r="D25" s="62"/>
      <c r="E25" s="62">
        <v>2000</v>
      </c>
      <c r="F25" s="62">
        <v>50000</v>
      </c>
      <c r="G25" s="62"/>
      <c r="H25" s="62"/>
      <c r="I25" s="62"/>
      <c r="J25" s="62"/>
      <c r="K25" s="63">
        <f t="shared" si="2"/>
        <v>54083000</v>
      </c>
      <c r="L25" s="64">
        <v>0</v>
      </c>
      <c r="M25" s="64"/>
      <c r="N25" s="65">
        <f t="shared" si="1"/>
        <v>54135000</v>
      </c>
      <c r="O25" s="65">
        <v>54135000</v>
      </c>
    </row>
    <row r="26" spans="1:15">
      <c r="A26" s="61" t="s">
        <v>189</v>
      </c>
      <c r="B26" s="62"/>
      <c r="C26" s="62"/>
      <c r="D26" s="62"/>
      <c r="E26" s="62">
        <v>1000</v>
      </c>
      <c r="F26" s="62">
        <v>20000</v>
      </c>
      <c r="G26" s="62"/>
      <c r="H26" s="62"/>
      <c r="I26" s="62"/>
      <c r="J26" s="62"/>
      <c r="K26" s="63">
        <f t="shared" si="2"/>
        <v>28566000</v>
      </c>
      <c r="L26" s="64">
        <v>0</v>
      </c>
      <c r="M26" s="64"/>
      <c r="N26" s="65">
        <f t="shared" si="1"/>
        <v>28587000</v>
      </c>
      <c r="O26" s="65">
        <v>28587000</v>
      </c>
    </row>
    <row r="27" spans="1:15">
      <c r="A27" s="61" t="s">
        <v>190</v>
      </c>
      <c r="B27" s="62"/>
      <c r="C27" s="62"/>
      <c r="D27" s="62"/>
      <c r="E27" s="62">
        <v>3000</v>
      </c>
      <c r="F27" s="62">
        <v>50000</v>
      </c>
      <c r="G27" s="62"/>
      <c r="H27" s="62"/>
      <c r="I27" s="62"/>
      <c r="J27" s="62"/>
      <c r="K27" s="63">
        <f t="shared" si="2"/>
        <v>54925000</v>
      </c>
      <c r="L27" s="64">
        <v>0</v>
      </c>
      <c r="M27" s="64"/>
      <c r="N27" s="65">
        <f t="shared" si="1"/>
        <v>54978000</v>
      </c>
      <c r="O27" s="65">
        <v>54978000</v>
      </c>
    </row>
    <row r="28" spans="1:15">
      <c r="A28" s="61" t="s">
        <v>191</v>
      </c>
      <c r="B28" s="62"/>
      <c r="C28" s="62"/>
      <c r="D28" s="62"/>
      <c r="E28" s="62">
        <v>2000</v>
      </c>
      <c r="F28" s="62">
        <v>60000</v>
      </c>
      <c r="G28" s="62"/>
      <c r="H28" s="62"/>
      <c r="I28" s="62">
        <v>6000</v>
      </c>
      <c r="J28" s="62"/>
      <c r="K28" s="63">
        <f t="shared" si="2"/>
        <v>63169000</v>
      </c>
      <c r="L28" s="64">
        <v>0</v>
      </c>
      <c r="M28" s="64"/>
      <c r="N28" s="65">
        <f t="shared" si="1"/>
        <v>63237000</v>
      </c>
      <c r="O28" s="65">
        <v>63237000</v>
      </c>
    </row>
    <row r="29" spans="1:15">
      <c r="A29" s="61" t="s">
        <v>192</v>
      </c>
      <c r="B29" s="62"/>
      <c r="C29" s="62"/>
      <c r="D29" s="62"/>
      <c r="E29" s="62">
        <v>1000</v>
      </c>
      <c r="F29" s="62"/>
      <c r="G29" s="62"/>
      <c r="H29" s="62"/>
      <c r="I29" s="62"/>
      <c r="J29" s="62"/>
      <c r="K29" s="63">
        <f t="shared" si="2"/>
        <v>24447000</v>
      </c>
      <c r="L29" s="64">
        <v>0</v>
      </c>
      <c r="M29" s="64"/>
      <c r="N29" s="65">
        <f t="shared" si="1"/>
        <v>24448000</v>
      </c>
      <c r="O29" s="65">
        <v>24448000</v>
      </c>
    </row>
    <row r="30" spans="1:15">
      <c r="A30" s="61" t="s">
        <v>193</v>
      </c>
      <c r="B30" s="62"/>
      <c r="C30" s="62"/>
      <c r="D30" s="62"/>
      <c r="E30" s="62"/>
      <c r="F30" s="62">
        <v>150000</v>
      </c>
      <c r="G30" s="62"/>
      <c r="H30" s="62"/>
      <c r="I30" s="62"/>
      <c r="J30" s="62"/>
      <c r="K30" s="63">
        <f t="shared" si="2"/>
        <v>31777000</v>
      </c>
      <c r="L30" s="64">
        <v>0</v>
      </c>
      <c r="M30" s="64"/>
      <c r="N30" s="65">
        <f t="shared" si="1"/>
        <v>31927000</v>
      </c>
      <c r="O30" s="65">
        <v>31927000</v>
      </c>
    </row>
    <row r="31" spans="1:15">
      <c r="A31" s="61" t="s">
        <v>194</v>
      </c>
      <c r="B31" s="62"/>
      <c r="C31" s="62"/>
      <c r="D31" s="62"/>
      <c r="E31" s="62"/>
      <c r="F31" s="62">
        <v>12000</v>
      </c>
      <c r="G31" s="62"/>
      <c r="H31" s="62"/>
      <c r="I31" s="62"/>
      <c r="J31" s="62"/>
      <c r="K31" s="63">
        <f t="shared" si="2"/>
        <v>21445000</v>
      </c>
      <c r="L31" s="64">
        <v>0</v>
      </c>
      <c r="M31" s="64"/>
      <c r="N31" s="65">
        <f t="shared" si="1"/>
        <v>21457000</v>
      </c>
      <c r="O31" s="65">
        <v>21457000</v>
      </c>
    </row>
    <row r="32" spans="1:15">
      <c r="A32" s="61" t="s">
        <v>195</v>
      </c>
      <c r="B32" s="62"/>
      <c r="C32" s="62"/>
      <c r="D32" s="62"/>
      <c r="E32" s="62">
        <v>2000</v>
      </c>
      <c r="F32" s="62">
        <v>5000</v>
      </c>
      <c r="G32" s="62"/>
      <c r="H32" s="62"/>
      <c r="I32" s="62"/>
      <c r="J32" s="62"/>
      <c r="K32" s="63">
        <f t="shared" si="2"/>
        <v>25310000</v>
      </c>
      <c r="L32" s="64">
        <v>0</v>
      </c>
      <c r="M32" s="64"/>
      <c r="N32" s="65">
        <f t="shared" si="1"/>
        <v>25317000</v>
      </c>
      <c r="O32" s="65">
        <v>25317000</v>
      </c>
    </row>
    <row r="33" spans="1:15">
      <c r="A33" s="61" t="s">
        <v>196</v>
      </c>
      <c r="B33" s="62"/>
      <c r="C33" s="62"/>
      <c r="D33" s="62"/>
      <c r="E33" s="62">
        <v>2000</v>
      </c>
      <c r="F33" s="62"/>
      <c r="G33" s="62"/>
      <c r="H33" s="62"/>
      <c r="I33" s="62"/>
      <c r="J33" s="62"/>
      <c r="K33" s="63">
        <f t="shared" si="2"/>
        <v>27165000</v>
      </c>
      <c r="L33" s="64">
        <v>90000</v>
      </c>
      <c r="M33" s="64"/>
      <c r="N33" s="65">
        <f t="shared" si="1"/>
        <v>27167000</v>
      </c>
      <c r="O33" s="65">
        <v>27257000</v>
      </c>
    </row>
    <row r="34" spans="1:15">
      <c r="A34" s="61" t="s">
        <v>197</v>
      </c>
      <c r="B34" s="62"/>
      <c r="C34" s="62"/>
      <c r="D34" s="62"/>
      <c r="E34" s="62">
        <v>1000</v>
      </c>
      <c r="F34" s="62"/>
      <c r="G34" s="62"/>
      <c r="H34" s="62"/>
      <c r="I34" s="62"/>
      <c r="J34" s="62"/>
      <c r="K34" s="63">
        <f t="shared" si="2"/>
        <v>20741000</v>
      </c>
      <c r="L34" s="64">
        <v>0</v>
      </c>
      <c r="M34" s="64"/>
      <c r="N34" s="65">
        <f t="shared" si="1"/>
        <v>20742000</v>
      </c>
      <c r="O34" s="65">
        <v>20742000</v>
      </c>
    </row>
    <row r="35" spans="1:15">
      <c r="A35" s="61" t="s">
        <v>198</v>
      </c>
      <c r="B35" s="62"/>
      <c r="C35" s="62"/>
      <c r="D35" s="62"/>
      <c r="E35" s="62">
        <v>3000</v>
      </c>
      <c r="F35" s="62"/>
      <c r="G35" s="62"/>
      <c r="H35" s="62"/>
      <c r="I35" s="62"/>
      <c r="J35" s="62"/>
      <c r="K35" s="63">
        <f t="shared" si="2"/>
        <v>22760000</v>
      </c>
      <c r="L35" s="64">
        <v>0</v>
      </c>
      <c r="M35" s="64"/>
      <c r="N35" s="65">
        <f t="shared" si="1"/>
        <v>22763000</v>
      </c>
      <c r="O35" s="65">
        <v>22763000</v>
      </c>
    </row>
    <row r="36" spans="1:15">
      <c r="A36" s="61" t="s">
        <v>199</v>
      </c>
      <c r="B36" s="62"/>
      <c r="C36" s="62"/>
      <c r="D36" s="62"/>
      <c r="E36" s="62">
        <v>1000</v>
      </c>
      <c r="F36" s="62">
        <v>18000</v>
      </c>
      <c r="G36" s="62"/>
      <c r="H36" s="62"/>
      <c r="I36" s="62"/>
      <c r="J36" s="62"/>
      <c r="K36" s="63">
        <f t="shared" si="2"/>
        <v>19474000</v>
      </c>
      <c r="L36" s="64">
        <v>99000</v>
      </c>
      <c r="M36" s="64"/>
      <c r="N36" s="65">
        <f t="shared" si="1"/>
        <v>19493000</v>
      </c>
      <c r="O36" s="65">
        <v>19592000</v>
      </c>
    </row>
    <row r="37" spans="1:15">
      <c r="A37" s="61" t="s">
        <v>200</v>
      </c>
      <c r="B37" s="62"/>
      <c r="C37" s="62"/>
      <c r="D37" s="62"/>
      <c r="E37" s="62">
        <v>2000</v>
      </c>
      <c r="F37" s="62">
        <v>120000</v>
      </c>
      <c r="G37" s="62"/>
      <c r="H37" s="62"/>
      <c r="I37" s="62"/>
      <c r="J37" s="62"/>
      <c r="K37" s="63">
        <f t="shared" si="2"/>
        <v>47199000</v>
      </c>
      <c r="L37" s="64">
        <v>0</v>
      </c>
      <c r="M37" s="64"/>
      <c r="N37" s="65">
        <f t="shared" ref="N37:N69" si="3">SUM(B37:K37)</f>
        <v>47321000</v>
      </c>
      <c r="O37" s="65">
        <v>47321000</v>
      </c>
    </row>
    <row r="38" spans="1:15">
      <c r="A38" s="61" t="s">
        <v>201</v>
      </c>
      <c r="B38" s="62"/>
      <c r="C38" s="62"/>
      <c r="D38" s="62"/>
      <c r="E38" s="62">
        <v>1000</v>
      </c>
      <c r="F38" s="62"/>
      <c r="G38" s="62"/>
      <c r="H38" s="62"/>
      <c r="I38" s="62"/>
      <c r="J38" s="62"/>
      <c r="K38" s="63">
        <f t="shared" si="2"/>
        <v>24870000</v>
      </c>
      <c r="L38" s="64">
        <v>0</v>
      </c>
      <c r="M38" s="64"/>
      <c r="N38" s="65">
        <f t="shared" si="3"/>
        <v>24871000</v>
      </c>
      <c r="O38" s="65">
        <v>24871000</v>
      </c>
    </row>
    <row r="39" spans="1:15">
      <c r="A39" s="61" t="s">
        <v>202</v>
      </c>
      <c r="B39" s="62"/>
      <c r="C39" s="62">
        <v>6000</v>
      </c>
      <c r="D39" s="62"/>
      <c r="E39" s="62">
        <v>1000</v>
      </c>
      <c r="F39" s="62"/>
      <c r="G39" s="62"/>
      <c r="H39" s="62"/>
      <c r="I39" s="62"/>
      <c r="J39" s="62"/>
      <c r="K39" s="63">
        <f t="shared" si="2"/>
        <v>19812000</v>
      </c>
      <c r="L39" s="64">
        <v>0</v>
      </c>
      <c r="M39" s="64"/>
      <c r="N39" s="65">
        <f t="shared" si="3"/>
        <v>19819000</v>
      </c>
      <c r="O39" s="65">
        <v>19819000</v>
      </c>
    </row>
    <row r="40" spans="1:15">
      <c r="A40" s="61" t="s">
        <v>203</v>
      </c>
      <c r="B40" s="62"/>
      <c r="C40" s="62"/>
      <c r="D40" s="62"/>
      <c r="E40" s="62">
        <v>1000</v>
      </c>
      <c r="F40" s="62"/>
      <c r="G40" s="62"/>
      <c r="H40" s="62"/>
      <c r="I40" s="62"/>
      <c r="J40" s="62"/>
      <c r="K40" s="63">
        <f t="shared" si="2"/>
        <v>22814000</v>
      </c>
      <c r="L40" s="64">
        <v>0</v>
      </c>
      <c r="M40" s="64"/>
      <c r="N40" s="65">
        <f t="shared" si="3"/>
        <v>22815000</v>
      </c>
      <c r="O40" s="65">
        <v>22815000</v>
      </c>
    </row>
    <row r="41" spans="1:15">
      <c r="A41" s="61" t="s">
        <v>204</v>
      </c>
      <c r="B41" s="62"/>
      <c r="C41" s="62"/>
      <c r="D41" s="62"/>
      <c r="E41" s="62">
        <v>1000</v>
      </c>
      <c r="F41" s="62"/>
      <c r="G41" s="62"/>
      <c r="H41" s="62"/>
      <c r="I41" s="62"/>
      <c r="J41" s="62"/>
      <c r="K41" s="63">
        <f t="shared" si="2"/>
        <v>20324000</v>
      </c>
      <c r="L41" s="64">
        <v>0</v>
      </c>
      <c r="M41" s="64"/>
      <c r="N41" s="65">
        <f t="shared" si="3"/>
        <v>20325000</v>
      </c>
      <c r="O41" s="65">
        <v>20325000</v>
      </c>
    </row>
    <row r="42" spans="1:15">
      <c r="A42" s="61" t="s">
        <v>205</v>
      </c>
      <c r="B42" s="62"/>
      <c r="C42" s="62"/>
      <c r="D42" s="62"/>
      <c r="E42" s="62">
        <v>1000</v>
      </c>
      <c r="F42" s="62">
        <v>50000</v>
      </c>
      <c r="G42" s="62"/>
      <c r="H42" s="62"/>
      <c r="I42" s="62"/>
      <c r="J42" s="62"/>
      <c r="K42" s="63">
        <f t="shared" si="2"/>
        <v>28427000</v>
      </c>
      <c r="L42" s="64">
        <v>0</v>
      </c>
      <c r="M42" s="64"/>
      <c r="N42" s="65">
        <f t="shared" si="3"/>
        <v>28478000</v>
      </c>
      <c r="O42" s="65">
        <v>28478000</v>
      </c>
    </row>
    <row r="43" spans="1:15">
      <c r="A43" s="61" t="s">
        <v>206</v>
      </c>
      <c r="B43" s="62"/>
      <c r="C43" s="62"/>
      <c r="D43" s="62"/>
      <c r="E43" s="62">
        <v>1000</v>
      </c>
      <c r="F43" s="62">
        <v>60000</v>
      </c>
      <c r="G43" s="62"/>
      <c r="H43" s="62"/>
      <c r="I43" s="62"/>
      <c r="J43" s="62"/>
      <c r="K43" s="63">
        <f t="shared" si="2"/>
        <v>34711000</v>
      </c>
      <c r="L43" s="64">
        <v>80000</v>
      </c>
      <c r="M43" s="64"/>
      <c r="N43" s="65">
        <f t="shared" si="3"/>
        <v>34772000</v>
      </c>
      <c r="O43" s="65">
        <v>34852000</v>
      </c>
    </row>
    <row r="44" spans="1:15">
      <c r="A44" s="61" t="s">
        <v>207</v>
      </c>
      <c r="B44" s="62"/>
      <c r="C44" s="62"/>
      <c r="D44" s="62"/>
      <c r="E44" s="62">
        <v>1000</v>
      </c>
      <c r="F44" s="62">
        <v>15000</v>
      </c>
      <c r="G44" s="62"/>
      <c r="H44" s="62"/>
      <c r="I44" s="62"/>
      <c r="J44" s="62"/>
      <c r="K44" s="63">
        <f t="shared" si="2"/>
        <v>25973000</v>
      </c>
      <c r="L44" s="64">
        <v>200000</v>
      </c>
      <c r="M44" s="64"/>
      <c r="N44" s="65">
        <f t="shared" si="3"/>
        <v>25989000</v>
      </c>
      <c r="O44" s="65">
        <v>26189000</v>
      </c>
    </row>
    <row r="45" spans="1:15">
      <c r="A45" s="61" t="s">
        <v>208</v>
      </c>
      <c r="B45" s="62"/>
      <c r="C45" s="62"/>
      <c r="D45" s="62"/>
      <c r="E45" s="62">
        <v>1000</v>
      </c>
      <c r="F45" s="62">
        <v>12000</v>
      </c>
      <c r="G45" s="62"/>
      <c r="H45" s="62"/>
      <c r="I45" s="62"/>
      <c r="J45" s="62"/>
      <c r="K45" s="63">
        <f t="shared" si="2"/>
        <v>25021000</v>
      </c>
      <c r="L45" s="64">
        <v>0</v>
      </c>
      <c r="M45" s="64"/>
      <c r="N45" s="65">
        <f t="shared" si="3"/>
        <v>25034000</v>
      </c>
      <c r="O45" s="65">
        <v>25034000</v>
      </c>
    </row>
    <row r="46" spans="1:15">
      <c r="A46" s="61" t="s">
        <v>209</v>
      </c>
      <c r="B46" s="62"/>
      <c r="C46" s="62"/>
      <c r="D46" s="62"/>
      <c r="E46" s="67">
        <v>2000</v>
      </c>
      <c r="F46" s="62">
        <v>35000</v>
      </c>
      <c r="G46" s="62"/>
      <c r="H46" s="62"/>
      <c r="I46" s="62">
        <v>3000</v>
      </c>
      <c r="J46" s="62"/>
      <c r="K46" s="63">
        <f t="shared" si="2"/>
        <v>49239000</v>
      </c>
      <c r="L46" s="64">
        <v>0</v>
      </c>
      <c r="M46" s="64"/>
      <c r="N46" s="65">
        <f t="shared" si="3"/>
        <v>49279000</v>
      </c>
      <c r="O46" s="65">
        <v>49279000</v>
      </c>
    </row>
    <row r="47" spans="1:15">
      <c r="A47" s="61" t="s">
        <v>210</v>
      </c>
      <c r="B47" s="62"/>
      <c r="C47" s="62">
        <v>17000</v>
      </c>
      <c r="D47" s="62"/>
      <c r="E47" s="62">
        <v>2000</v>
      </c>
      <c r="F47" s="62">
        <v>10000</v>
      </c>
      <c r="G47" s="62">
        <v>50000</v>
      </c>
      <c r="H47" s="62"/>
      <c r="I47" s="62"/>
      <c r="J47" s="62"/>
      <c r="K47" s="63">
        <f t="shared" si="2"/>
        <v>23013000</v>
      </c>
      <c r="L47" s="64">
        <v>0</v>
      </c>
      <c r="M47" s="64"/>
      <c r="N47" s="65">
        <f t="shared" si="3"/>
        <v>23092000</v>
      </c>
      <c r="O47" s="65">
        <v>23092000</v>
      </c>
    </row>
    <row r="48" spans="1:15">
      <c r="A48" s="61" t="s">
        <v>211</v>
      </c>
      <c r="B48" s="62"/>
      <c r="C48" s="62"/>
      <c r="D48" s="62"/>
      <c r="E48" s="62">
        <v>1000</v>
      </c>
      <c r="F48" s="62"/>
      <c r="G48" s="62"/>
      <c r="H48" s="62"/>
      <c r="I48" s="62"/>
      <c r="J48" s="62"/>
      <c r="K48" s="63">
        <f t="shared" si="2"/>
        <v>13817000</v>
      </c>
      <c r="L48" s="64">
        <v>0</v>
      </c>
      <c r="M48" s="64"/>
      <c r="N48" s="65">
        <f t="shared" si="3"/>
        <v>13818000</v>
      </c>
      <c r="O48" s="65">
        <v>13818000</v>
      </c>
    </row>
    <row r="49" spans="1:15">
      <c r="A49" s="61" t="s">
        <v>212</v>
      </c>
      <c r="B49" s="62"/>
      <c r="C49" s="62"/>
      <c r="D49" s="62"/>
      <c r="E49" s="67">
        <v>1000</v>
      </c>
      <c r="F49" s="62"/>
      <c r="G49" s="62"/>
      <c r="H49" s="62"/>
      <c r="I49" s="62"/>
      <c r="J49" s="62"/>
      <c r="K49" s="63">
        <f t="shared" si="2"/>
        <v>14795000</v>
      </c>
      <c r="L49" s="64">
        <v>0</v>
      </c>
      <c r="M49" s="64"/>
      <c r="N49" s="65">
        <f t="shared" si="3"/>
        <v>14796000</v>
      </c>
      <c r="O49" s="65">
        <v>14796000</v>
      </c>
    </row>
    <row r="50" spans="1:15">
      <c r="A50" s="61" t="s">
        <v>213</v>
      </c>
      <c r="B50" s="62"/>
      <c r="C50" s="67"/>
      <c r="D50" s="62"/>
      <c r="E50" s="62"/>
      <c r="F50" s="62"/>
      <c r="G50" s="62"/>
      <c r="H50" s="62"/>
      <c r="I50" s="62"/>
      <c r="J50" s="62"/>
      <c r="K50" s="63">
        <f t="shared" si="2"/>
        <v>21100000</v>
      </c>
      <c r="L50" s="64">
        <v>0</v>
      </c>
      <c r="M50" s="64"/>
      <c r="N50" s="65">
        <f t="shared" si="3"/>
        <v>21100000</v>
      </c>
      <c r="O50" s="65">
        <v>21100000</v>
      </c>
    </row>
    <row r="51" spans="1:15">
      <c r="A51" s="61" t="s">
        <v>214</v>
      </c>
      <c r="B51" s="67"/>
      <c r="C51" s="62"/>
      <c r="D51" s="62"/>
      <c r="E51" s="67">
        <v>2000</v>
      </c>
      <c r="F51" s="62">
        <v>10000</v>
      </c>
      <c r="G51" s="62"/>
      <c r="H51" s="62"/>
      <c r="I51" s="62"/>
      <c r="J51" s="62">
        <v>50000</v>
      </c>
      <c r="K51" s="63">
        <f t="shared" si="2"/>
        <v>23288000</v>
      </c>
      <c r="L51" s="64">
        <v>0</v>
      </c>
      <c r="M51" s="64"/>
      <c r="N51" s="65">
        <f t="shared" si="3"/>
        <v>23350000</v>
      </c>
      <c r="O51" s="65">
        <v>23350000</v>
      </c>
    </row>
    <row r="52" spans="1:15">
      <c r="A52" s="61" t="s">
        <v>215</v>
      </c>
      <c r="B52" s="62"/>
      <c r="C52" s="62"/>
      <c r="D52" s="62"/>
      <c r="E52" s="62"/>
      <c r="F52" s="62"/>
      <c r="G52" s="62"/>
      <c r="H52" s="62"/>
      <c r="I52" s="62"/>
      <c r="J52" s="62"/>
      <c r="K52" s="63">
        <f t="shared" si="2"/>
        <v>19391000</v>
      </c>
      <c r="L52" s="64">
        <v>0</v>
      </c>
      <c r="M52" s="64"/>
      <c r="N52" s="65">
        <f t="shared" si="3"/>
        <v>19391000</v>
      </c>
      <c r="O52" s="65">
        <v>19391000</v>
      </c>
    </row>
    <row r="53" spans="1:15">
      <c r="A53" s="61" t="s">
        <v>216</v>
      </c>
      <c r="B53" s="62"/>
      <c r="C53" s="62"/>
      <c r="D53" s="62"/>
      <c r="E53" s="62">
        <v>1000</v>
      </c>
      <c r="F53" s="62">
        <v>10000</v>
      </c>
      <c r="G53" s="62"/>
      <c r="H53" s="62"/>
      <c r="I53" s="62"/>
      <c r="J53" s="62"/>
      <c r="K53" s="63">
        <f t="shared" si="2"/>
        <v>23539000</v>
      </c>
      <c r="L53" s="64">
        <v>50000</v>
      </c>
      <c r="M53" s="64"/>
      <c r="N53" s="65">
        <f t="shared" si="3"/>
        <v>23550000</v>
      </c>
      <c r="O53" s="65">
        <v>23600000</v>
      </c>
    </row>
    <row r="54" spans="1:15">
      <c r="A54" s="61" t="s">
        <v>217</v>
      </c>
      <c r="B54" s="62"/>
      <c r="C54" s="62"/>
      <c r="D54" s="62"/>
      <c r="E54" s="62">
        <v>1000</v>
      </c>
      <c r="F54" s="62">
        <v>60000</v>
      </c>
      <c r="G54" s="62"/>
      <c r="H54" s="62"/>
      <c r="I54" s="62"/>
      <c r="J54" s="62"/>
      <c r="K54" s="63">
        <f t="shared" si="2"/>
        <v>14374000</v>
      </c>
      <c r="L54" s="64">
        <v>18000</v>
      </c>
      <c r="M54" s="64"/>
      <c r="N54" s="65">
        <f t="shared" si="3"/>
        <v>14435000</v>
      </c>
      <c r="O54" s="65">
        <v>14453000</v>
      </c>
    </row>
    <row r="55" spans="1:15">
      <c r="A55" s="61" t="s">
        <v>218</v>
      </c>
      <c r="B55" s="62"/>
      <c r="C55" s="62"/>
      <c r="D55" s="62"/>
      <c r="E55" s="62">
        <v>1000</v>
      </c>
      <c r="F55" s="62"/>
      <c r="G55" s="62"/>
      <c r="H55" s="62"/>
      <c r="I55" s="62"/>
      <c r="J55" s="62"/>
      <c r="K55" s="63">
        <f t="shared" si="2"/>
        <v>18339000</v>
      </c>
      <c r="L55" s="64">
        <v>154000</v>
      </c>
      <c r="M55" s="64"/>
      <c r="N55" s="65">
        <f t="shared" si="3"/>
        <v>18340000</v>
      </c>
      <c r="O55" s="65">
        <v>18494000</v>
      </c>
    </row>
    <row r="56" spans="1:15">
      <c r="A56" s="61" t="s">
        <v>219</v>
      </c>
      <c r="B56" s="62"/>
      <c r="C56" s="62"/>
      <c r="D56" s="62"/>
      <c r="E56" s="62"/>
      <c r="F56" s="62"/>
      <c r="G56" s="62"/>
      <c r="H56" s="62"/>
      <c r="I56" s="62"/>
      <c r="J56" s="62"/>
      <c r="K56" s="63">
        <f t="shared" si="2"/>
        <v>19176000</v>
      </c>
      <c r="L56" s="64">
        <v>0</v>
      </c>
      <c r="M56" s="64"/>
      <c r="N56" s="65">
        <f t="shared" si="3"/>
        <v>19176000</v>
      </c>
      <c r="O56" s="65">
        <v>19176000</v>
      </c>
    </row>
    <row r="57" spans="1:15">
      <c r="A57" s="61" t="s">
        <v>220</v>
      </c>
      <c r="B57" s="62"/>
      <c r="C57" s="62"/>
      <c r="D57" s="62">
        <v>2000</v>
      </c>
      <c r="E57" s="62">
        <v>4000</v>
      </c>
      <c r="F57" s="62">
        <v>330000</v>
      </c>
      <c r="G57" s="62">
        <v>80000</v>
      </c>
      <c r="H57" s="62"/>
      <c r="I57" s="62"/>
      <c r="J57" s="62"/>
      <c r="K57" s="63">
        <f t="shared" si="2"/>
        <v>72895000</v>
      </c>
      <c r="L57" s="64">
        <v>0</v>
      </c>
      <c r="M57" s="64"/>
      <c r="N57" s="65">
        <f t="shared" si="3"/>
        <v>73311000</v>
      </c>
      <c r="O57" s="65">
        <v>73311000</v>
      </c>
    </row>
    <row r="58" spans="1:15">
      <c r="A58" s="61" t="s">
        <v>221</v>
      </c>
      <c r="B58" s="62"/>
      <c r="C58" s="62"/>
      <c r="D58" s="62"/>
      <c r="E58" s="62">
        <v>1000</v>
      </c>
      <c r="F58" s="62">
        <v>12000</v>
      </c>
      <c r="G58" s="62"/>
      <c r="H58" s="62"/>
      <c r="I58" s="62"/>
      <c r="J58" s="62"/>
      <c r="K58" s="63">
        <f t="shared" si="2"/>
        <v>22853000</v>
      </c>
      <c r="L58" s="64">
        <v>0</v>
      </c>
      <c r="M58" s="64"/>
      <c r="N58" s="65">
        <f t="shared" si="3"/>
        <v>22866000</v>
      </c>
      <c r="O58" s="65">
        <v>22866000</v>
      </c>
    </row>
    <row r="59" spans="1:15">
      <c r="A59" s="61" t="s">
        <v>222</v>
      </c>
      <c r="B59" s="62"/>
      <c r="C59" s="62"/>
      <c r="D59" s="62"/>
      <c r="E59" s="62"/>
      <c r="F59" s="62"/>
      <c r="G59" s="62"/>
      <c r="H59" s="62"/>
      <c r="I59" s="62">
        <v>1000</v>
      </c>
      <c r="J59" s="62"/>
      <c r="K59" s="63">
        <f t="shared" si="2"/>
        <v>23508000</v>
      </c>
      <c r="L59" s="64">
        <v>0</v>
      </c>
      <c r="M59" s="64"/>
      <c r="N59" s="65">
        <f t="shared" si="3"/>
        <v>23509000</v>
      </c>
      <c r="O59" s="65">
        <v>23509000</v>
      </c>
    </row>
    <row r="60" spans="1:15">
      <c r="A60" s="61" t="s">
        <v>223</v>
      </c>
      <c r="B60" s="62"/>
      <c r="C60" s="62"/>
      <c r="D60" s="62"/>
      <c r="E60" s="62">
        <v>1000</v>
      </c>
      <c r="F60" s="62"/>
      <c r="G60" s="62"/>
      <c r="H60" s="62"/>
      <c r="I60" s="62"/>
      <c r="J60" s="62"/>
      <c r="K60" s="63">
        <f t="shared" si="2"/>
        <v>15293000</v>
      </c>
      <c r="L60" s="64">
        <v>80000</v>
      </c>
      <c r="M60" s="64"/>
      <c r="N60" s="65">
        <f t="shared" si="3"/>
        <v>15294000</v>
      </c>
      <c r="O60" s="65">
        <v>15374000</v>
      </c>
    </row>
    <row r="61" spans="1:15">
      <c r="A61" s="61" t="s">
        <v>224</v>
      </c>
      <c r="B61" s="62"/>
      <c r="C61" s="62"/>
      <c r="D61" s="62"/>
      <c r="E61" s="62">
        <v>1000</v>
      </c>
      <c r="F61" s="62">
        <v>6000</v>
      </c>
      <c r="G61" s="62"/>
      <c r="H61" s="62"/>
      <c r="I61" s="62"/>
      <c r="J61" s="62"/>
      <c r="K61" s="63">
        <f t="shared" si="2"/>
        <v>17186000</v>
      </c>
      <c r="L61" s="64">
        <v>0</v>
      </c>
      <c r="M61" s="64"/>
      <c r="N61" s="65">
        <f t="shared" si="3"/>
        <v>17193000</v>
      </c>
      <c r="O61" s="65">
        <v>17193000</v>
      </c>
    </row>
    <row r="62" spans="1:15">
      <c r="A62" s="61" t="s">
        <v>225</v>
      </c>
      <c r="B62" s="62"/>
      <c r="C62" s="62"/>
      <c r="D62" s="62"/>
      <c r="E62" s="62">
        <v>2000</v>
      </c>
      <c r="F62" s="62"/>
      <c r="G62" s="62"/>
      <c r="H62" s="62"/>
      <c r="I62" s="62"/>
      <c r="J62" s="62"/>
      <c r="K62" s="63">
        <f t="shared" si="2"/>
        <v>19598000</v>
      </c>
      <c r="L62" s="64">
        <v>150000</v>
      </c>
      <c r="M62" s="64"/>
      <c r="N62" s="65">
        <f t="shared" si="3"/>
        <v>19600000</v>
      </c>
      <c r="O62" s="65">
        <v>19750000</v>
      </c>
    </row>
    <row r="63" spans="1:15">
      <c r="A63" s="61" t="s">
        <v>226</v>
      </c>
      <c r="B63" s="62"/>
      <c r="C63" s="62"/>
      <c r="D63" s="62"/>
      <c r="E63" s="62"/>
      <c r="F63" s="62"/>
      <c r="G63" s="62"/>
      <c r="H63" s="62"/>
      <c r="I63" s="62"/>
      <c r="J63" s="62"/>
      <c r="K63" s="63">
        <f>O63-M63-L63-B63-C63-D63-E63-F63-G63-H63-I63-J63</f>
        <v>14937000</v>
      </c>
      <c r="L63" s="64">
        <v>110000</v>
      </c>
      <c r="M63" s="64"/>
      <c r="N63" s="65">
        <f t="shared" si="3"/>
        <v>14937000</v>
      </c>
      <c r="O63" s="65">
        <v>15047000</v>
      </c>
    </row>
    <row r="64" spans="1:15">
      <c r="A64" s="61" t="s">
        <v>227</v>
      </c>
      <c r="B64" s="62"/>
      <c r="C64" s="62"/>
      <c r="D64" s="62">
        <v>4000</v>
      </c>
      <c r="E64" s="62">
        <v>2000</v>
      </c>
      <c r="F64" s="62">
        <v>90000</v>
      </c>
      <c r="G64" s="62"/>
      <c r="H64" s="62"/>
      <c r="I64" s="62">
        <v>10000</v>
      </c>
      <c r="J64" s="62"/>
      <c r="K64" s="63">
        <f>O64-M64-L64-B64-C64-D64-E64-F64-G64-H64-I64-J64</f>
        <v>50508000</v>
      </c>
      <c r="L64" s="64">
        <v>86000</v>
      </c>
      <c r="M64" s="64"/>
      <c r="N64" s="65">
        <f t="shared" si="3"/>
        <v>50614000</v>
      </c>
      <c r="O64" s="65">
        <v>50700000</v>
      </c>
    </row>
    <row r="65" spans="1:15">
      <c r="A65" s="61" t="s">
        <v>228</v>
      </c>
      <c r="B65" s="62"/>
      <c r="C65" s="62"/>
      <c r="D65" s="62"/>
      <c r="E65" s="62">
        <v>1000</v>
      </c>
      <c r="F65" s="62"/>
      <c r="G65" s="62"/>
      <c r="H65" s="62"/>
      <c r="I65" s="62"/>
      <c r="J65" s="62"/>
      <c r="K65" s="63">
        <f t="shared" si="2"/>
        <v>16609000</v>
      </c>
      <c r="L65" s="64">
        <v>0</v>
      </c>
      <c r="M65" s="64"/>
      <c r="N65" s="65">
        <f t="shared" si="3"/>
        <v>16610000</v>
      </c>
      <c r="O65" s="65">
        <v>16610000</v>
      </c>
    </row>
    <row r="66" spans="1:15">
      <c r="A66" s="61" t="s">
        <v>229</v>
      </c>
      <c r="B66" s="62"/>
      <c r="C66" s="67">
        <v>35000</v>
      </c>
      <c r="D66" s="62"/>
      <c r="E66" s="62">
        <v>1000</v>
      </c>
      <c r="F66" s="62">
        <v>6000</v>
      </c>
      <c r="G66" s="62"/>
      <c r="H66" s="62"/>
      <c r="I66" s="62"/>
      <c r="J66" s="62"/>
      <c r="K66" s="63">
        <f t="shared" si="2"/>
        <v>21194000</v>
      </c>
      <c r="L66" s="64">
        <v>0</v>
      </c>
      <c r="M66" s="64"/>
      <c r="N66" s="65">
        <f t="shared" si="3"/>
        <v>21236000</v>
      </c>
      <c r="O66" s="65">
        <v>21236000</v>
      </c>
    </row>
    <row r="67" spans="1:15">
      <c r="A67" s="61" t="s">
        <v>230</v>
      </c>
      <c r="B67" s="62"/>
      <c r="C67" s="62"/>
      <c r="D67" s="62"/>
      <c r="E67" s="62">
        <v>2000</v>
      </c>
      <c r="F67" s="62"/>
      <c r="G67" s="62"/>
      <c r="H67" s="62"/>
      <c r="I67" s="62"/>
      <c r="J67" s="62"/>
      <c r="K67" s="63">
        <f t="shared" si="2"/>
        <v>21261000</v>
      </c>
      <c r="L67" s="64">
        <v>0</v>
      </c>
      <c r="M67" s="64"/>
      <c r="N67" s="65">
        <f t="shared" si="3"/>
        <v>21263000</v>
      </c>
      <c r="O67" s="65">
        <v>21263000</v>
      </c>
    </row>
    <row r="68" spans="1:15">
      <c r="A68" s="61" t="s">
        <v>117</v>
      </c>
      <c r="B68" s="62"/>
      <c r="C68" s="62"/>
      <c r="D68" s="62"/>
      <c r="E68" s="62"/>
      <c r="F68" s="62"/>
      <c r="G68" s="62"/>
      <c r="H68" s="62"/>
      <c r="I68" s="62"/>
      <c r="J68" s="62"/>
      <c r="K68" s="63">
        <f t="shared" si="2"/>
        <v>18117000</v>
      </c>
      <c r="L68" s="64">
        <v>0</v>
      </c>
      <c r="M68" s="64"/>
      <c r="N68" s="65">
        <f t="shared" si="3"/>
        <v>18117000</v>
      </c>
      <c r="O68" s="65">
        <v>18117000</v>
      </c>
    </row>
    <row r="69" spans="1:15">
      <c r="A69" s="61" t="s">
        <v>231</v>
      </c>
      <c r="B69" s="62"/>
      <c r="C69" s="62"/>
      <c r="D69" s="62"/>
      <c r="E69" s="62">
        <v>2000</v>
      </c>
      <c r="F69" s="62">
        <v>40000</v>
      </c>
      <c r="G69" s="62">
        <v>79000</v>
      </c>
      <c r="H69" s="62"/>
      <c r="I69" s="62"/>
      <c r="J69" s="62"/>
      <c r="K69" s="63">
        <f t="shared" si="2"/>
        <v>25306000</v>
      </c>
      <c r="L69" s="64">
        <v>0</v>
      </c>
      <c r="M69" s="64"/>
      <c r="N69" s="65">
        <f t="shared" si="3"/>
        <v>25427000</v>
      </c>
      <c r="O69" s="65">
        <v>25427000</v>
      </c>
    </row>
    <row r="70" spans="1:15">
      <c r="A70" s="61" t="s">
        <v>232</v>
      </c>
      <c r="B70" s="62"/>
      <c r="C70" s="62"/>
      <c r="D70" s="62"/>
      <c r="E70" s="62"/>
      <c r="F70" s="62"/>
      <c r="G70" s="62"/>
      <c r="H70" s="62"/>
      <c r="I70" s="62"/>
      <c r="J70" s="62"/>
      <c r="K70" s="63">
        <f t="shared" ref="K70:K105" si="4">O70-M70-L70-B70-C70-D70-E70-F70-G70-H70-I70-J70</f>
        <v>16913000</v>
      </c>
      <c r="L70" s="64">
        <v>0</v>
      </c>
      <c r="M70" s="64"/>
      <c r="N70" s="65">
        <f t="shared" ref="N70:N104" si="5">SUM(B70:K70)</f>
        <v>16913000</v>
      </c>
      <c r="O70" s="65">
        <v>16913000</v>
      </c>
    </row>
    <row r="71" spans="1:15">
      <c r="A71" s="61" t="s">
        <v>233</v>
      </c>
      <c r="B71" s="62"/>
      <c r="C71" s="62"/>
      <c r="D71" s="62"/>
      <c r="E71" s="67">
        <v>1000</v>
      </c>
      <c r="F71" s="62"/>
      <c r="G71" s="62"/>
      <c r="H71" s="62"/>
      <c r="I71" s="62"/>
      <c r="J71" s="62"/>
      <c r="K71" s="63">
        <f t="shared" si="4"/>
        <v>15339000</v>
      </c>
      <c r="L71" s="64">
        <v>0</v>
      </c>
      <c r="M71" s="64"/>
      <c r="N71" s="65">
        <f t="shared" si="5"/>
        <v>15340000</v>
      </c>
      <c r="O71" s="65">
        <v>15340000</v>
      </c>
    </row>
    <row r="72" spans="1:15">
      <c r="A72" s="61" t="s">
        <v>234</v>
      </c>
      <c r="B72" s="62"/>
      <c r="C72" s="62"/>
      <c r="D72" s="62"/>
      <c r="E72" s="62">
        <v>1000</v>
      </c>
      <c r="F72" s="62"/>
      <c r="G72" s="62"/>
      <c r="H72" s="62"/>
      <c r="I72" s="62"/>
      <c r="J72" s="62"/>
      <c r="K72" s="63">
        <f t="shared" si="4"/>
        <v>18964000</v>
      </c>
      <c r="L72" s="64">
        <v>0</v>
      </c>
      <c r="M72" s="64"/>
      <c r="N72" s="65">
        <f t="shared" si="5"/>
        <v>18965000</v>
      </c>
      <c r="O72" s="65">
        <v>18965000</v>
      </c>
    </row>
    <row r="73" spans="1:15">
      <c r="A73" s="61" t="s">
        <v>235</v>
      </c>
      <c r="B73" s="62"/>
      <c r="C73" s="62"/>
      <c r="D73" s="62"/>
      <c r="E73" s="62">
        <v>1000</v>
      </c>
      <c r="F73" s="62">
        <v>10000</v>
      </c>
      <c r="G73" s="62"/>
      <c r="H73" s="62"/>
      <c r="I73" s="62">
        <v>2000</v>
      </c>
      <c r="J73" s="62"/>
      <c r="K73" s="63">
        <f t="shared" si="4"/>
        <v>18258000</v>
      </c>
      <c r="L73" s="64">
        <v>0</v>
      </c>
      <c r="M73" s="64"/>
      <c r="N73" s="65">
        <f t="shared" si="5"/>
        <v>18271000</v>
      </c>
      <c r="O73" s="65">
        <v>18271000</v>
      </c>
    </row>
    <row r="74" spans="1:15">
      <c r="A74" s="61" t="s">
        <v>236</v>
      </c>
      <c r="B74" s="62"/>
      <c r="C74" s="62"/>
      <c r="D74" s="62"/>
      <c r="E74" s="62">
        <v>1000</v>
      </c>
      <c r="F74" s="67">
        <v>4000</v>
      </c>
      <c r="G74" s="62"/>
      <c r="H74" s="62"/>
      <c r="I74" s="62"/>
      <c r="J74" s="62"/>
      <c r="K74" s="63">
        <f t="shared" si="4"/>
        <v>19622000</v>
      </c>
      <c r="L74" s="64">
        <v>0</v>
      </c>
      <c r="M74" s="64"/>
      <c r="N74" s="65">
        <f t="shared" si="5"/>
        <v>19627000</v>
      </c>
      <c r="O74" s="65">
        <v>19627000</v>
      </c>
    </row>
    <row r="75" spans="1:15">
      <c r="A75" s="61" t="s">
        <v>237</v>
      </c>
      <c r="B75" s="62"/>
      <c r="C75" s="62"/>
      <c r="D75" s="62"/>
      <c r="E75" s="62">
        <v>1000</v>
      </c>
      <c r="F75" s="62"/>
      <c r="G75" s="62"/>
      <c r="H75" s="62"/>
      <c r="I75" s="62"/>
      <c r="J75" s="62"/>
      <c r="K75" s="63">
        <f t="shared" si="4"/>
        <v>17739000</v>
      </c>
      <c r="L75" s="64">
        <v>0</v>
      </c>
      <c r="M75" s="64"/>
      <c r="N75" s="65">
        <f t="shared" si="5"/>
        <v>17740000</v>
      </c>
      <c r="O75" s="65">
        <v>17740000</v>
      </c>
    </row>
    <row r="76" spans="1:15">
      <c r="A76" s="61" t="s">
        <v>238</v>
      </c>
      <c r="B76" s="62"/>
      <c r="C76" s="62">
        <v>8000</v>
      </c>
      <c r="D76" s="62"/>
      <c r="E76" s="62">
        <v>1000</v>
      </c>
      <c r="F76" s="62"/>
      <c r="G76" s="62"/>
      <c r="H76" s="62"/>
      <c r="I76" s="62"/>
      <c r="J76" s="62"/>
      <c r="K76" s="63">
        <f t="shared" si="4"/>
        <v>18225000</v>
      </c>
      <c r="L76" s="64">
        <v>30000</v>
      </c>
      <c r="M76" s="64"/>
      <c r="N76" s="65">
        <f t="shared" si="5"/>
        <v>18234000</v>
      </c>
      <c r="O76" s="65">
        <v>18264000</v>
      </c>
    </row>
    <row r="77" spans="1:15">
      <c r="A77" s="61" t="s">
        <v>239</v>
      </c>
      <c r="B77" s="62"/>
      <c r="C77" s="62"/>
      <c r="D77" s="62"/>
      <c r="E77" s="62">
        <v>2000</v>
      </c>
      <c r="F77" s="62">
        <v>35000</v>
      </c>
      <c r="G77" s="62"/>
      <c r="H77" s="62"/>
      <c r="I77" s="62">
        <v>3000</v>
      </c>
      <c r="J77" s="62"/>
      <c r="K77" s="63">
        <f t="shared" si="4"/>
        <v>31512000</v>
      </c>
      <c r="L77" s="64">
        <v>0</v>
      </c>
      <c r="M77" s="64"/>
      <c r="N77" s="65">
        <f t="shared" si="5"/>
        <v>31552000</v>
      </c>
      <c r="O77" s="65">
        <v>31552000</v>
      </c>
    </row>
    <row r="78" spans="1:15">
      <c r="A78" s="61" t="s">
        <v>240</v>
      </c>
      <c r="B78" s="62"/>
      <c r="C78" s="62"/>
      <c r="D78" s="62"/>
      <c r="E78" s="62">
        <v>1000</v>
      </c>
      <c r="F78" s="62">
        <v>10000</v>
      </c>
      <c r="G78" s="62"/>
      <c r="H78" s="62"/>
      <c r="I78" s="62"/>
      <c r="J78" s="62"/>
      <c r="K78" s="63">
        <f t="shared" si="4"/>
        <v>27743000</v>
      </c>
      <c r="L78" s="64">
        <v>0</v>
      </c>
      <c r="M78" s="64"/>
      <c r="N78" s="65">
        <f t="shared" si="5"/>
        <v>27754000</v>
      </c>
      <c r="O78" s="65">
        <v>27754000</v>
      </c>
    </row>
    <row r="79" spans="1:15">
      <c r="A79" s="61" t="s">
        <v>241</v>
      </c>
      <c r="B79" s="62"/>
      <c r="C79" s="62"/>
      <c r="D79" s="62"/>
      <c r="E79" s="62">
        <v>5000</v>
      </c>
      <c r="F79" s="62">
        <v>30000</v>
      </c>
      <c r="G79" s="62"/>
      <c r="H79" s="62"/>
      <c r="I79" s="62"/>
      <c r="J79" s="62"/>
      <c r="K79" s="63">
        <f t="shared" si="4"/>
        <v>25384000</v>
      </c>
      <c r="L79" s="64">
        <v>810000</v>
      </c>
      <c r="M79" s="64"/>
      <c r="N79" s="65">
        <f t="shared" si="5"/>
        <v>25419000</v>
      </c>
      <c r="O79" s="65">
        <v>26229000</v>
      </c>
    </row>
    <row r="80" spans="1:15">
      <c r="A80" s="61" t="s">
        <v>242</v>
      </c>
      <c r="B80" s="62"/>
      <c r="C80" s="62"/>
      <c r="D80" s="62"/>
      <c r="E80" s="62">
        <v>1000</v>
      </c>
      <c r="F80" s="62">
        <v>50000</v>
      </c>
      <c r="G80" s="62"/>
      <c r="H80" s="62"/>
      <c r="I80" s="62"/>
      <c r="J80" s="62"/>
      <c r="K80" s="63">
        <f t="shared" si="4"/>
        <v>21780000</v>
      </c>
      <c r="L80" s="64">
        <v>28000</v>
      </c>
      <c r="M80" s="64"/>
      <c r="N80" s="65">
        <f t="shared" si="5"/>
        <v>21831000</v>
      </c>
      <c r="O80" s="65">
        <v>21859000</v>
      </c>
    </row>
    <row r="81" spans="1:15">
      <c r="A81" s="61" t="s">
        <v>243</v>
      </c>
      <c r="B81" s="62"/>
      <c r="C81" s="62"/>
      <c r="D81" s="62"/>
      <c r="E81" s="62">
        <v>1000</v>
      </c>
      <c r="F81" s="62">
        <v>20000</v>
      </c>
      <c r="G81" s="62"/>
      <c r="H81" s="62"/>
      <c r="I81" s="62"/>
      <c r="J81" s="62"/>
      <c r="K81" s="63">
        <f t="shared" si="4"/>
        <v>26520000</v>
      </c>
      <c r="L81" s="64">
        <v>0</v>
      </c>
      <c r="M81" s="64"/>
      <c r="N81" s="65">
        <f t="shared" si="5"/>
        <v>26541000</v>
      </c>
      <c r="O81" s="65">
        <v>26541000</v>
      </c>
    </row>
    <row r="82" spans="1:15">
      <c r="A82" s="61" t="s">
        <v>244</v>
      </c>
      <c r="B82" s="62"/>
      <c r="C82" s="62"/>
      <c r="D82" s="62"/>
      <c r="E82" s="62">
        <v>3000</v>
      </c>
      <c r="F82" s="62">
        <v>3000</v>
      </c>
      <c r="G82" s="62"/>
      <c r="H82" s="62"/>
      <c r="I82" s="62"/>
      <c r="J82" s="62"/>
      <c r="K82" s="63">
        <f t="shared" si="4"/>
        <v>30798000</v>
      </c>
      <c r="L82" s="64">
        <v>0</v>
      </c>
      <c r="M82" s="64"/>
      <c r="N82" s="65">
        <f t="shared" si="5"/>
        <v>30804000</v>
      </c>
      <c r="O82" s="65">
        <v>30804000</v>
      </c>
    </row>
    <row r="83" spans="1:15">
      <c r="A83" s="61" t="s">
        <v>245</v>
      </c>
      <c r="B83" s="62"/>
      <c r="C83" s="67"/>
      <c r="D83" s="62"/>
      <c r="E83" s="62">
        <v>1000</v>
      </c>
      <c r="F83" s="62">
        <v>15000</v>
      </c>
      <c r="G83" s="62"/>
      <c r="H83" s="62"/>
      <c r="I83" s="62"/>
      <c r="J83" s="62"/>
      <c r="K83" s="63">
        <f t="shared" si="4"/>
        <v>24944000</v>
      </c>
      <c r="L83" s="64">
        <v>0</v>
      </c>
      <c r="M83" s="64"/>
      <c r="N83" s="65">
        <f t="shared" si="5"/>
        <v>24960000</v>
      </c>
      <c r="O83" s="65">
        <v>24960000</v>
      </c>
    </row>
    <row r="84" spans="1:15">
      <c r="A84" s="61" t="s">
        <v>246</v>
      </c>
      <c r="B84" s="62"/>
      <c r="C84" s="62"/>
      <c r="D84" s="62"/>
      <c r="E84" s="62">
        <v>2000</v>
      </c>
      <c r="F84" s="62">
        <v>15000</v>
      </c>
      <c r="G84" s="62"/>
      <c r="H84" s="62"/>
      <c r="I84" s="62"/>
      <c r="J84" s="62"/>
      <c r="K84" s="63">
        <f t="shared" si="4"/>
        <v>30293000</v>
      </c>
      <c r="L84" s="64">
        <v>0</v>
      </c>
      <c r="M84" s="64"/>
      <c r="N84" s="65">
        <f t="shared" si="5"/>
        <v>30310000</v>
      </c>
      <c r="O84" s="65">
        <v>30310000</v>
      </c>
    </row>
    <row r="85" spans="1:15">
      <c r="A85" s="61" t="s">
        <v>247</v>
      </c>
      <c r="B85" s="62"/>
      <c r="C85" s="62"/>
      <c r="D85" s="62"/>
      <c r="E85" s="62">
        <v>1000</v>
      </c>
      <c r="F85" s="62">
        <v>3000</v>
      </c>
      <c r="G85" s="62"/>
      <c r="H85" s="62"/>
      <c r="I85" s="62"/>
      <c r="J85" s="62"/>
      <c r="K85" s="63">
        <f t="shared" si="4"/>
        <v>26483000</v>
      </c>
      <c r="L85" s="64">
        <v>0</v>
      </c>
      <c r="M85" s="64"/>
      <c r="N85" s="65">
        <f t="shared" si="5"/>
        <v>26487000</v>
      </c>
      <c r="O85" s="65">
        <v>26487000</v>
      </c>
    </row>
    <row r="86" spans="1:15">
      <c r="A86" s="61" t="s">
        <v>248</v>
      </c>
      <c r="B86" s="62"/>
      <c r="C86" s="62"/>
      <c r="D86" s="62"/>
      <c r="E86" s="62">
        <v>1000</v>
      </c>
      <c r="F86" s="62">
        <v>10000</v>
      </c>
      <c r="G86" s="62"/>
      <c r="H86" s="62"/>
      <c r="I86" s="62"/>
      <c r="J86" s="62"/>
      <c r="K86" s="63">
        <f t="shared" si="4"/>
        <v>25771000</v>
      </c>
      <c r="L86" s="64">
        <v>0</v>
      </c>
      <c r="M86" s="64"/>
      <c r="N86" s="65">
        <f t="shared" si="5"/>
        <v>25782000</v>
      </c>
      <c r="O86" s="65">
        <v>25782000</v>
      </c>
    </row>
    <row r="87" spans="1:15">
      <c r="A87" s="61" t="s">
        <v>249</v>
      </c>
      <c r="B87" s="62"/>
      <c r="C87" s="62"/>
      <c r="D87" s="62"/>
      <c r="E87" s="62"/>
      <c r="F87" s="62">
        <v>6000</v>
      </c>
      <c r="G87" s="62"/>
      <c r="H87" s="62"/>
      <c r="I87" s="62"/>
      <c r="J87" s="62"/>
      <c r="K87" s="63">
        <f t="shared" si="4"/>
        <v>26144000</v>
      </c>
      <c r="L87" s="64">
        <v>0</v>
      </c>
      <c r="M87" s="64"/>
      <c r="N87" s="65">
        <f t="shared" si="5"/>
        <v>26150000</v>
      </c>
      <c r="O87" s="65">
        <v>26150000</v>
      </c>
    </row>
    <row r="88" spans="1:15">
      <c r="A88" s="61" t="s">
        <v>250</v>
      </c>
      <c r="B88" s="62"/>
      <c r="C88" s="62"/>
      <c r="D88" s="62"/>
      <c r="E88" s="62">
        <v>1000</v>
      </c>
      <c r="F88" s="62">
        <v>45000</v>
      </c>
      <c r="G88" s="62"/>
      <c r="H88" s="62"/>
      <c r="I88" s="62"/>
      <c r="J88" s="62"/>
      <c r="K88" s="63">
        <f t="shared" si="4"/>
        <v>27747000</v>
      </c>
      <c r="L88" s="64">
        <v>20000</v>
      </c>
      <c r="M88" s="64"/>
      <c r="N88" s="65">
        <f t="shared" si="5"/>
        <v>27793000</v>
      </c>
      <c r="O88" s="65">
        <v>27813000</v>
      </c>
    </row>
    <row r="89" spans="1:15">
      <c r="A89" s="61" t="s">
        <v>251</v>
      </c>
      <c r="B89" s="62"/>
      <c r="C89" s="62"/>
      <c r="D89" s="62"/>
      <c r="E89" s="62">
        <v>2000</v>
      </c>
      <c r="F89" s="62">
        <v>5000</v>
      </c>
      <c r="G89" s="62"/>
      <c r="H89" s="62"/>
      <c r="I89" s="62"/>
      <c r="J89" s="62"/>
      <c r="K89" s="63">
        <f t="shared" si="4"/>
        <v>25242000</v>
      </c>
      <c r="L89" s="64">
        <v>0</v>
      </c>
      <c r="M89" s="64"/>
      <c r="N89" s="65">
        <f t="shared" si="5"/>
        <v>25249000</v>
      </c>
      <c r="O89" s="65">
        <v>25249000</v>
      </c>
    </row>
    <row r="90" spans="1:15">
      <c r="A90" s="61" t="s">
        <v>252</v>
      </c>
      <c r="B90" s="62"/>
      <c r="C90" s="62"/>
      <c r="D90" s="62"/>
      <c r="E90" s="62">
        <v>2000</v>
      </c>
      <c r="F90" s="62">
        <v>4000</v>
      </c>
      <c r="G90" s="62"/>
      <c r="H90" s="62"/>
      <c r="I90" s="62"/>
      <c r="J90" s="62"/>
      <c r="K90" s="63">
        <f t="shared" si="4"/>
        <v>25521000</v>
      </c>
      <c r="L90" s="64">
        <v>0</v>
      </c>
      <c r="M90" s="64"/>
      <c r="N90" s="65">
        <f t="shared" si="5"/>
        <v>25527000</v>
      </c>
      <c r="O90" s="65">
        <v>25527000</v>
      </c>
    </row>
    <row r="91" spans="1:15">
      <c r="A91" s="61" t="s">
        <v>253</v>
      </c>
      <c r="B91" s="62"/>
      <c r="C91" s="67"/>
      <c r="D91" s="62"/>
      <c r="E91" s="67"/>
      <c r="F91" s="62"/>
      <c r="G91" s="62"/>
      <c r="H91" s="62"/>
      <c r="I91" s="62"/>
      <c r="J91" s="62"/>
      <c r="K91" s="63">
        <f t="shared" si="4"/>
        <v>20861000</v>
      </c>
      <c r="L91" s="64">
        <v>590000</v>
      </c>
      <c r="M91" s="64"/>
      <c r="N91" s="65">
        <f t="shared" si="5"/>
        <v>20861000</v>
      </c>
      <c r="O91" s="65">
        <v>21451000</v>
      </c>
    </row>
    <row r="92" spans="1:15">
      <c r="A92" s="61" t="s">
        <v>254</v>
      </c>
      <c r="B92" s="62"/>
      <c r="C92" s="62"/>
      <c r="D92" s="62"/>
      <c r="E92" s="62">
        <v>1000</v>
      </c>
      <c r="F92" s="62">
        <v>5000</v>
      </c>
      <c r="G92" s="62"/>
      <c r="H92" s="62"/>
      <c r="I92" s="62"/>
      <c r="J92" s="62"/>
      <c r="K92" s="63">
        <f t="shared" si="4"/>
        <v>26034000</v>
      </c>
      <c r="L92" s="64">
        <v>0</v>
      </c>
      <c r="M92" s="64"/>
      <c r="N92" s="65">
        <f t="shared" si="5"/>
        <v>26040000</v>
      </c>
      <c r="O92" s="65">
        <v>26040000</v>
      </c>
    </row>
    <row r="93" spans="1:15">
      <c r="A93" s="61" t="s">
        <v>255</v>
      </c>
      <c r="B93" s="62"/>
      <c r="C93" s="62"/>
      <c r="D93" s="62"/>
      <c r="E93" s="67"/>
      <c r="F93" s="62">
        <v>693000</v>
      </c>
      <c r="G93" s="62"/>
      <c r="H93" s="62"/>
      <c r="I93" s="62"/>
      <c r="J93" s="62"/>
      <c r="K93" s="63">
        <f t="shared" si="4"/>
        <v>27734000</v>
      </c>
      <c r="L93" s="64">
        <v>0</v>
      </c>
      <c r="M93" s="64"/>
      <c r="N93" s="65">
        <f t="shared" si="5"/>
        <v>28427000</v>
      </c>
      <c r="O93" s="65">
        <v>28427000</v>
      </c>
    </row>
    <row r="94" spans="1:15">
      <c r="A94" s="61" t="s">
        <v>256</v>
      </c>
      <c r="B94" s="62"/>
      <c r="C94" s="62"/>
      <c r="D94" s="62"/>
      <c r="E94" s="62">
        <v>1000</v>
      </c>
      <c r="F94" s="62">
        <v>15000</v>
      </c>
      <c r="G94" s="62"/>
      <c r="H94" s="62"/>
      <c r="I94" s="62"/>
      <c r="J94" s="62"/>
      <c r="K94" s="63">
        <f t="shared" si="4"/>
        <v>29023000</v>
      </c>
      <c r="L94" s="64">
        <v>0</v>
      </c>
      <c r="M94" s="64"/>
      <c r="N94" s="65">
        <f t="shared" si="5"/>
        <v>29039000</v>
      </c>
      <c r="O94" s="65">
        <v>29039000</v>
      </c>
    </row>
    <row r="95" spans="1:15">
      <c r="A95" s="61" t="s">
        <v>257</v>
      </c>
      <c r="B95" s="62"/>
      <c r="C95" s="62"/>
      <c r="D95" s="62"/>
      <c r="E95" s="62">
        <v>1000</v>
      </c>
      <c r="F95" s="62"/>
      <c r="G95" s="62"/>
      <c r="H95" s="62"/>
      <c r="I95" s="62"/>
      <c r="J95" s="62"/>
      <c r="K95" s="63">
        <f t="shared" si="4"/>
        <v>21943000</v>
      </c>
      <c r="L95" s="64">
        <v>42000</v>
      </c>
      <c r="M95" s="64"/>
      <c r="N95" s="65">
        <f t="shared" si="5"/>
        <v>21944000</v>
      </c>
      <c r="O95" s="65">
        <v>21986000</v>
      </c>
    </row>
    <row r="96" spans="1:15">
      <c r="A96" s="61" t="s">
        <v>258</v>
      </c>
      <c r="B96" s="62"/>
      <c r="C96" s="62"/>
      <c r="D96" s="62"/>
      <c r="E96" s="62">
        <v>1000</v>
      </c>
      <c r="F96" s="62">
        <v>5000</v>
      </c>
      <c r="G96" s="62"/>
      <c r="H96" s="62"/>
      <c r="I96" s="62"/>
      <c r="J96" s="62"/>
      <c r="K96" s="63">
        <f t="shared" si="4"/>
        <v>26457000</v>
      </c>
      <c r="L96" s="64">
        <v>0</v>
      </c>
      <c r="M96" s="64"/>
      <c r="N96" s="65">
        <f t="shared" si="5"/>
        <v>26463000</v>
      </c>
      <c r="O96" s="65">
        <v>26463000</v>
      </c>
    </row>
    <row r="97" spans="1:15">
      <c r="A97" s="61" t="s">
        <v>259</v>
      </c>
      <c r="B97" s="62"/>
      <c r="C97" s="62"/>
      <c r="D97" s="62"/>
      <c r="E97" s="62">
        <v>2000</v>
      </c>
      <c r="F97" s="62"/>
      <c r="G97" s="62"/>
      <c r="H97" s="62"/>
      <c r="I97" s="62"/>
      <c r="J97" s="62"/>
      <c r="K97" s="63">
        <f t="shared" si="4"/>
        <v>23796000</v>
      </c>
      <c r="L97" s="64">
        <v>0</v>
      </c>
      <c r="M97" s="64"/>
      <c r="N97" s="65">
        <f t="shared" si="5"/>
        <v>23798000</v>
      </c>
      <c r="O97" s="65">
        <v>23798000</v>
      </c>
    </row>
    <row r="98" spans="1:15">
      <c r="A98" s="61" t="s">
        <v>260</v>
      </c>
      <c r="B98" s="62"/>
      <c r="C98" s="62"/>
      <c r="D98" s="62"/>
      <c r="E98" s="62">
        <v>1000</v>
      </c>
      <c r="F98" s="62"/>
      <c r="G98" s="62"/>
      <c r="H98" s="62"/>
      <c r="I98" s="62"/>
      <c r="J98" s="62"/>
      <c r="K98" s="63">
        <f t="shared" si="4"/>
        <v>24871000</v>
      </c>
      <c r="L98" s="64">
        <v>0</v>
      </c>
      <c r="M98" s="64"/>
      <c r="N98" s="65">
        <f t="shared" si="5"/>
        <v>24872000</v>
      </c>
      <c r="O98" s="65">
        <v>24872000</v>
      </c>
    </row>
    <row r="99" spans="1:15">
      <c r="A99" s="61" t="s">
        <v>261</v>
      </c>
      <c r="B99" s="62"/>
      <c r="C99" s="62"/>
      <c r="D99" s="62"/>
      <c r="E99" s="62">
        <v>1000</v>
      </c>
      <c r="F99" s="62">
        <v>3000</v>
      </c>
      <c r="G99" s="62"/>
      <c r="H99" s="62"/>
      <c r="I99" s="62"/>
      <c r="J99" s="62"/>
      <c r="K99" s="63">
        <f t="shared" si="4"/>
        <v>23867000</v>
      </c>
      <c r="L99" s="64">
        <v>0</v>
      </c>
      <c r="M99" s="64"/>
      <c r="N99" s="65">
        <f t="shared" si="5"/>
        <v>23871000</v>
      </c>
      <c r="O99" s="65">
        <v>23871000</v>
      </c>
    </row>
    <row r="100" spans="1:15" ht="17">
      <c r="A100" s="61" t="s">
        <v>262</v>
      </c>
      <c r="B100" s="62"/>
      <c r="C100" s="62"/>
      <c r="D100" s="62"/>
      <c r="E100" s="68">
        <v>1000</v>
      </c>
      <c r="F100" s="62"/>
      <c r="G100" s="68"/>
      <c r="H100" s="68"/>
      <c r="I100" s="68"/>
      <c r="J100" s="68"/>
      <c r="K100" s="63">
        <f t="shared" si="4"/>
        <v>20106000</v>
      </c>
      <c r="L100" s="64">
        <v>125000</v>
      </c>
      <c r="M100" s="64"/>
      <c r="N100" s="65">
        <f t="shared" si="5"/>
        <v>20107000</v>
      </c>
      <c r="O100" s="65">
        <v>20232000</v>
      </c>
    </row>
    <row r="101" spans="1:15" ht="17">
      <c r="A101" s="61" t="s">
        <v>263</v>
      </c>
      <c r="B101" s="62"/>
      <c r="C101" s="62"/>
      <c r="D101" s="62"/>
      <c r="E101" s="68">
        <v>1000</v>
      </c>
      <c r="F101" s="62"/>
      <c r="G101" s="68"/>
      <c r="H101" s="68"/>
      <c r="I101" s="68"/>
      <c r="J101" s="68"/>
      <c r="K101" s="63">
        <f t="shared" si="4"/>
        <v>16622000</v>
      </c>
      <c r="L101" s="64">
        <v>200000</v>
      </c>
      <c r="M101" s="64"/>
      <c r="N101" s="65">
        <f t="shared" si="5"/>
        <v>16623000</v>
      </c>
      <c r="O101" s="65">
        <v>16823000</v>
      </c>
    </row>
    <row r="102" spans="1:15" ht="17">
      <c r="A102" s="61" t="s">
        <v>264</v>
      </c>
      <c r="B102" s="62"/>
      <c r="C102" s="62"/>
      <c r="D102" s="62"/>
      <c r="E102" s="68"/>
      <c r="F102" s="62">
        <v>2000</v>
      </c>
      <c r="G102" s="68"/>
      <c r="H102" s="68"/>
      <c r="I102" s="68">
        <v>1000</v>
      </c>
      <c r="J102" s="68"/>
      <c r="K102" s="63">
        <f t="shared" si="4"/>
        <v>20136000</v>
      </c>
      <c r="L102" s="64">
        <v>30000</v>
      </c>
      <c r="M102" s="64"/>
      <c r="N102" s="65">
        <f t="shared" si="5"/>
        <v>20139000</v>
      </c>
      <c r="O102" s="65">
        <v>20169000</v>
      </c>
    </row>
    <row r="103" spans="1:15" ht="17">
      <c r="A103" s="61" t="s">
        <v>265</v>
      </c>
      <c r="B103" s="62"/>
      <c r="C103" s="62"/>
      <c r="D103" s="62"/>
      <c r="E103" s="68">
        <v>1000</v>
      </c>
      <c r="F103" s="62"/>
      <c r="G103" s="68"/>
      <c r="H103" s="68"/>
      <c r="I103" s="68"/>
      <c r="J103" s="68"/>
      <c r="K103" s="63">
        <f t="shared" si="4"/>
        <v>16562000</v>
      </c>
      <c r="L103" s="64">
        <v>0</v>
      </c>
      <c r="M103" s="64"/>
      <c r="N103" s="65">
        <f t="shared" si="5"/>
        <v>16563000</v>
      </c>
      <c r="O103" s="65">
        <v>16563000</v>
      </c>
    </row>
    <row r="104" spans="1:15" ht="17">
      <c r="A104" s="61" t="s">
        <v>266</v>
      </c>
      <c r="B104" s="62"/>
      <c r="C104" s="62"/>
      <c r="D104" s="62"/>
      <c r="E104" s="68">
        <v>8000</v>
      </c>
      <c r="F104" s="62">
        <v>400000</v>
      </c>
      <c r="G104" s="68"/>
      <c r="H104" s="68"/>
      <c r="I104" s="68">
        <v>8000</v>
      </c>
      <c r="J104" s="68"/>
      <c r="K104" s="63">
        <f t="shared" si="4"/>
        <v>74110000</v>
      </c>
      <c r="L104" s="64">
        <v>0</v>
      </c>
      <c r="M104" s="64"/>
      <c r="N104" s="65">
        <f t="shared" si="5"/>
        <v>74526000</v>
      </c>
      <c r="O104" s="65">
        <v>74526000</v>
      </c>
    </row>
    <row r="105" spans="1:15" ht="17">
      <c r="A105" s="61" t="s">
        <v>267</v>
      </c>
      <c r="B105" s="62"/>
      <c r="C105" s="62"/>
      <c r="D105" s="62"/>
      <c r="E105" s="68"/>
      <c r="F105" s="62">
        <v>250000</v>
      </c>
      <c r="G105" s="68"/>
      <c r="H105" s="68"/>
      <c r="I105" s="68">
        <v>4000</v>
      </c>
      <c r="J105" s="68"/>
      <c r="K105" s="63">
        <f t="shared" si="4"/>
        <v>19125000</v>
      </c>
      <c r="L105" s="64">
        <v>0</v>
      </c>
      <c r="M105" s="64"/>
      <c r="N105" s="65">
        <f>SUM(B105:I105)+K105</f>
        <v>19379000</v>
      </c>
      <c r="O105" s="65">
        <v>19379000</v>
      </c>
    </row>
  </sheetData>
  <mergeCells count="8">
    <mergeCell ref="N1:N2"/>
    <mergeCell ref="O1:O2"/>
    <mergeCell ref="A1:A2"/>
    <mergeCell ref="B1:E1"/>
    <mergeCell ref="K1:K2"/>
    <mergeCell ref="L1:L2"/>
    <mergeCell ref="M1:M2"/>
    <mergeCell ref="F1:J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9"/>
  <sheetViews>
    <sheetView tabSelected="1" view="pageBreakPreview" zoomScaleNormal="100" zoomScaleSheetLayoutView="100" workbookViewId="0">
      <pane xSplit="1" ySplit="8" topLeftCell="B78" activePane="bottomRight" state="frozen"/>
      <selection pane="topRight" activeCell="B1" sqref="B1"/>
      <selection pane="bottomLeft" activeCell="A6" sqref="A6"/>
      <selection pane="bottomRight" activeCell="I94" sqref="I94"/>
    </sheetView>
  </sheetViews>
  <sheetFormatPr defaultColWidth="9" defaultRowHeight="19.5"/>
  <cols>
    <col min="1" max="1" width="12.36328125" style="41" customWidth="1"/>
    <col min="2" max="2" width="19" style="34" customWidth="1"/>
    <col min="3" max="4" width="12.90625" style="42" customWidth="1"/>
    <col min="5" max="6" width="13" style="42" customWidth="1"/>
    <col min="7" max="7" width="13.453125" style="43" customWidth="1"/>
    <col min="8" max="8" width="14.36328125" style="44" customWidth="1"/>
    <col min="9" max="10" width="10.90625" style="44" customWidth="1"/>
    <col min="11" max="12" width="14.08984375" style="44" customWidth="1"/>
    <col min="13" max="13" width="12.36328125" style="44" customWidth="1"/>
    <col min="14" max="14" width="14.453125" style="44" customWidth="1"/>
    <col min="15" max="15" width="13.453125" style="45" customWidth="1"/>
    <col min="16" max="16" width="14.26953125" style="44" customWidth="1"/>
    <col min="17" max="17" width="13.6328125" style="42" customWidth="1"/>
    <col min="18" max="21" width="14.26953125" style="44" customWidth="1"/>
    <col min="22" max="22" width="19.90625" style="46" customWidth="1"/>
    <col min="23" max="23" width="10.26953125" style="5" customWidth="1"/>
    <col min="24" max="24" width="9.36328125" style="5" customWidth="1"/>
    <col min="25" max="25" width="11.36328125" style="5" customWidth="1"/>
    <col min="26" max="16384" width="9" style="5"/>
  </cols>
  <sheetData>
    <row r="1" spans="1:25" ht="55.5" customHeight="1">
      <c r="A1" s="1" t="s">
        <v>272</v>
      </c>
      <c r="B1" s="2" t="s">
        <v>0</v>
      </c>
      <c r="C1" s="4" t="s">
        <v>2</v>
      </c>
      <c r="D1" s="3" t="s">
        <v>3</v>
      </c>
      <c r="E1" s="74" t="s">
        <v>1</v>
      </c>
      <c r="F1" s="4" t="s">
        <v>2</v>
      </c>
      <c r="G1" s="74" t="s">
        <v>1</v>
      </c>
      <c r="H1" s="74" t="s">
        <v>1</v>
      </c>
      <c r="I1" s="74" t="s">
        <v>1</v>
      </c>
      <c r="J1" s="74" t="s">
        <v>1</v>
      </c>
      <c r="K1" s="3" t="s">
        <v>3</v>
      </c>
      <c r="L1" s="3" t="s">
        <v>4</v>
      </c>
      <c r="M1" s="74" t="s">
        <v>1</v>
      </c>
      <c r="N1" s="74" t="s">
        <v>1</v>
      </c>
      <c r="O1" s="74" t="s">
        <v>1</v>
      </c>
      <c r="P1" s="74" t="s">
        <v>5</v>
      </c>
      <c r="Q1" s="3" t="s">
        <v>3</v>
      </c>
      <c r="R1" s="74" t="s">
        <v>1</v>
      </c>
      <c r="S1" s="3" t="s">
        <v>3</v>
      </c>
      <c r="T1" s="3" t="s">
        <v>3</v>
      </c>
      <c r="U1" s="3"/>
      <c r="V1" s="2" t="s">
        <v>0</v>
      </c>
    </row>
    <row r="2" spans="1:25" ht="16.5" customHeight="1">
      <c r="A2" s="91" t="s">
        <v>6</v>
      </c>
      <c r="B2" s="94" t="s">
        <v>276</v>
      </c>
      <c r="C2" s="96" t="s">
        <v>7</v>
      </c>
      <c r="D2" s="96" t="s">
        <v>271</v>
      </c>
      <c r="E2" s="98" t="s">
        <v>8</v>
      </c>
      <c r="F2" s="98" t="s">
        <v>9</v>
      </c>
      <c r="G2" s="100" t="s">
        <v>273</v>
      </c>
      <c r="H2" s="103" t="s">
        <v>274</v>
      </c>
      <c r="I2" s="105" t="s">
        <v>10</v>
      </c>
      <c r="J2" s="105" t="s">
        <v>11</v>
      </c>
      <c r="K2" s="107" t="s">
        <v>12</v>
      </c>
      <c r="L2" s="89" t="s">
        <v>13</v>
      </c>
      <c r="M2" s="107" t="s">
        <v>14</v>
      </c>
      <c r="N2" s="107" t="s">
        <v>15</v>
      </c>
      <c r="O2" s="115" t="s">
        <v>16</v>
      </c>
      <c r="P2" s="118" t="s">
        <v>17</v>
      </c>
      <c r="Q2" s="119" t="s">
        <v>270</v>
      </c>
      <c r="R2" s="118" t="s">
        <v>18</v>
      </c>
      <c r="S2" s="108" t="s">
        <v>19</v>
      </c>
      <c r="T2" s="108" t="s">
        <v>20</v>
      </c>
      <c r="U2" s="110" t="s">
        <v>21</v>
      </c>
      <c r="V2" s="113" t="s">
        <v>277</v>
      </c>
    </row>
    <row r="3" spans="1:25" ht="16.5" customHeight="1">
      <c r="A3" s="92"/>
      <c r="B3" s="94"/>
      <c r="C3" s="96"/>
      <c r="D3" s="96"/>
      <c r="E3" s="99"/>
      <c r="F3" s="99"/>
      <c r="G3" s="101"/>
      <c r="H3" s="103"/>
      <c r="I3" s="106"/>
      <c r="J3" s="106"/>
      <c r="K3" s="107"/>
      <c r="L3" s="90"/>
      <c r="M3" s="107"/>
      <c r="N3" s="107"/>
      <c r="O3" s="116"/>
      <c r="P3" s="118"/>
      <c r="Q3" s="120"/>
      <c r="R3" s="118"/>
      <c r="S3" s="109"/>
      <c r="T3" s="109"/>
      <c r="U3" s="111"/>
      <c r="V3" s="114"/>
    </row>
    <row r="4" spans="1:25" ht="42.75" customHeight="1">
      <c r="A4" s="93"/>
      <c r="B4" s="95"/>
      <c r="C4" s="97"/>
      <c r="D4" s="97"/>
      <c r="E4" s="99"/>
      <c r="F4" s="99"/>
      <c r="G4" s="102"/>
      <c r="H4" s="104"/>
      <c r="I4" s="106"/>
      <c r="J4" s="106"/>
      <c r="K4" s="89"/>
      <c r="L4" s="90"/>
      <c r="M4" s="89"/>
      <c r="N4" s="89"/>
      <c r="O4" s="117"/>
      <c r="P4" s="108"/>
      <c r="Q4" s="120"/>
      <c r="R4" s="108"/>
      <c r="S4" s="109"/>
      <c r="T4" s="109"/>
      <c r="U4" s="111"/>
      <c r="V4" s="114"/>
    </row>
    <row r="5" spans="1:25" s="14" customFormat="1" ht="27" customHeight="1">
      <c r="A5" s="6"/>
      <c r="B5" s="7"/>
      <c r="C5" s="8" t="s">
        <v>22</v>
      </c>
      <c r="D5" s="8" t="s">
        <v>23</v>
      </c>
      <c r="E5" s="8" t="s">
        <v>24</v>
      </c>
      <c r="F5" s="8" t="s">
        <v>25</v>
      </c>
      <c r="G5" s="9" t="s">
        <v>26</v>
      </c>
      <c r="H5" s="10" t="s">
        <v>27</v>
      </c>
      <c r="I5" s="11" t="s">
        <v>28</v>
      </c>
      <c r="J5" s="11" t="s">
        <v>28</v>
      </c>
      <c r="K5" s="12" t="s">
        <v>29</v>
      </c>
      <c r="L5" s="12" t="s">
        <v>30</v>
      </c>
      <c r="M5" s="12" t="s">
        <v>31</v>
      </c>
      <c r="N5" s="12" t="s">
        <v>32</v>
      </c>
      <c r="O5" s="47">
        <v>3</v>
      </c>
      <c r="P5" s="48">
        <v>4</v>
      </c>
      <c r="Q5" s="75">
        <v>5</v>
      </c>
      <c r="R5" s="48">
        <v>6</v>
      </c>
      <c r="S5" s="48">
        <v>7</v>
      </c>
      <c r="T5" s="48">
        <v>8</v>
      </c>
      <c r="U5" s="111"/>
      <c r="V5" s="13"/>
    </row>
    <row r="6" spans="1:25" s="21" customFormat="1" ht="27" customHeight="1">
      <c r="A6" s="15" t="s">
        <v>33</v>
      </c>
      <c r="B6" s="16"/>
      <c r="C6" s="17" t="s">
        <v>269</v>
      </c>
      <c r="D6" s="17" t="s">
        <v>34</v>
      </c>
      <c r="E6" s="17" t="s">
        <v>35</v>
      </c>
      <c r="F6" s="17" t="s">
        <v>2</v>
      </c>
      <c r="G6" s="18" t="s">
        <v>35</v>
      </c>
      <c r="H6" s="18" t="s">
        <v>35</v>
      </c>
      <c r="I6" s="18" t="s">
        <v>35</v>
      </c>
      <c r="J6" s="18" t="s">
        <v>36</v>
      </c>
      <c r="K6" s="19" t="s">
        <v>37</v>
      </c>
      <c r="L6" s="19" t="s">
        <v>37</v>
      </c>
      <c r="M6" s="19" t="s">
        <v>36</v>
      </c>
      <c r="N6" s="19" t="s">
        <v>38</v>
      </c>
      <c r="O6" s="49" t="s">
        <v>35</v>
      </c>
      <c r="P6" s="49" t="s">
        <v>35</v>
      </c>
      <c r="Q6" s="50" t="s">
        <v>39</v>
      </c>
      <c r="R6" s="50" t="s">
        <v>40</v>
      </c>
      <c r="S6" s="50" t="s">
        <v>41</v>
      </c>
      <c r="T6" s="50" t="s">
        <v>42</v>
      </c>
      <c r="U6" s="111"/>
      <c r="V6" s="20"/>
    </row>
    <row r="7" spans="1:25" s="14" customFormat="1" ht="84">
      <c r="A7" s="6" t="s">
        <v>43</v>
      </c>
      <c r="B7" s="7"/>
      <c r="C7" s="22" t="s">
        <v>44</v>
      </c>
      <c r="D7" s="22" t="s">
        <v>45</v>
      </c>
      <c r="E7" s="23" t="s">
        <v>46</v>
      </c>
      <c r="F7" s="24" t="s">
        <v>47</v>
      </c>
      <c r="G7" s="9"/>
      <c r="H7" s="10"/>
      <c r="I7" s="11"/>
      <c r="J7" s="11"/>
      <c r="K7" s="12"/>
      <c r="L7" s="12"/>
      <c r="M7" s="12"/>
      <c r="N7" s="12"/>
      <c r="O7" s="51" t="s">
        <v>48</v>
      </c>
      <c r="P7" s="52" t="s">
        <v>49</v>
      </c>
      <c r="Q7" s="52" t="s">
        <v>50</v>
      </c>
      <c r="R7" s="52" t="s">
        <v>51</v>
      </c>
      <c r="S7" s="52" t="s">
        <v>52</v>
      </c>
      <c r="T7" s="52" t="s">
        <v>53</v>
      </c>
      <c r="U7" s="112"/>
      <c r="V7" s="25"/>
    </row>
    <row r="8" spans="1:25" ht="30.75" customHeight="1">
      <c r="A8" s="26" t="s">
        <v>54</v>
      </c>
      <c r="B8" s="27">
        <f>SUM(B9:B109)</f>
        <v>3486311000</v>
      </c>
      <c r="C8" s="76">
        <f t="shared" ref="C8:N8" si="0">SUM(C9:C109)</f>
        <v>840000</v>
      </c>
      <c r="D8" s="76">
        <f t="shared" si="0"/>
        <v>14400000</v>
      </c>
      <c r="E8" s="77">
        <f t="shared" si="0"/>
        <v>73200000</v>
      </c>
      <c r="F8" s="77">
        <f t="shared" si="0"/>
        <v>1194000</v>
      </c>
      <c r="G8" s="77">
        <f t="shared" si="0"/>
        <v>53274000</v>
      </c>
      <c r="H8" s="77">
        <f t="shared" si="0"/>
        <v>21960000</v>
      </c>
      <c r="I8" s="76">
        <f t="shared" si="0"/>
        <v>703000</v>
      </c>
      <c r="J8" s="76">
        <f t="shared" si="0"/>
        <v>1960000</v>
      </c>
      <c r="K8" s="76">
        <f t="shared" si="0"/>
        <v>11028000</v>
      </c>
      <c r="L8" s="76">
        <f t="shared" si="0"/>
        <v>624000</v>
      </c>
      <c r="M8" s="76">
        <f t="shared" si="0"/>
        <v>1368000</v>
      </c>
      <c r="N8" s="76">
        <f t="shared" si="0"/>
        <v>634000</v>
      </c>
      <c r="O8" s="76">
        <f>SUM(O9:O109)</f>
        <v>77897000</v>
      </c>
      <c r="P8" s="76">
        <f>SUM(P9:P109)</f>
        <v>13654000</v>
      </c>
      <c r="Q8" s="76">
        <f t="shared" ref="Q8:V8" si="1">SUM(Q9:Q109)</f>
        <v>27300000</v>
      </c>
      <c r="R8" s="76">
        <f t="shared" si="1"/>
        <v>16366000</v>
      </c>
      <c r="S8" s="76">
        <f t="shared" si="1"/>
        <v>38350000</v>
      </c>
      <c r="T8" s="76">
        <f t="shared" si="1"/>
        <v>989000</v>
      </c>
      <c r="U8" s="28">
        <f t="shared" si="1"/>
        <v>264190000</v>
      </c>
      <c r="V8" s="27">
        <f t="shared" si="1"/>
        <v>3222121000</v>
      </c>
      <c r="W8" s="29"/>
    </row>
    <row r="9" spans="1:25">
      <c r="A9" s="30" t="s">
        <v>55</v>
      </c>
      <c r="B9" s="31">
        <f>VLOOKUP(A9,收支彙整!A:O,11,FALSE)</f>
        <v>52515000</v>
      </c>
      <c r="C9" s="78"/>
      <c r="D9" s="78"/>
      <c r="E9" s="73">
        <v>3600000</v>
      </c>
      <c r="F9" s="73"/>
      <c r="G9" s="79">
        <v>683000</v>
      </c>
      <c r="H9" s="32">
        <v>757000</v>
      </c>
      <c r="I9" s="32"/>
      <c r="J9" s="32">
        <v>54000</v>
      </c>
      <c r="K9" s="32">
        <v>132000</v>
      </c>
      <c r="L9" s="32">
        <v>48000</v>
      </c>
      <c r="M9" s="32">
        <v>48000</v>
      </c>
      <c r="N9" s="32"/>
      <c r="O9" s="76">
        <f>G9+H9+I9+J9</f>
        <v>1494000</v>
      </c>
      <c r="P9" s="76">
        <f>K9+L9+M9+N9</f>
        <v>228000</v>
      </c>
      <c r="Q9" s="79">
        <v>0</v>
      </c>
      <c r="R9" s="33">
        <v>322000</v>
      </c>
      <c r="S9" s="33">
        <v>0</v>
      </c>
      <c r="T9" s="33">
        <v>13000</v>
      </c>
      <c r="U9" s="33">
        <f>C9+D9+E9+F9+O9+P9+Q9+R9+S9+T9</f>
        <v>5657000</v>
      </c>
      <c r="V9" s="34">
        <f>B9-C9-D9-E9-F9-O9-P9-Q9-R9-S9-T9</f>
        <v>46858000</v>
      </c>
      <c r="W9" s="35"/>
      <c r="Y9" s="29"/>
    </row>
    <row r="10" spans="1:25">
      <c r="A10" s="36" t="s">
        <v>56</v>
      </c>
      <c r="B10" s="31">
        <f>VLOOKUP(A10,收支彙整!A:O,11,FALSE)</f>
        <v>219192000</v>
      </c>
      <c r="C10" s="78">
        <v>840000</v>
      </c>
      <c r="D10" s="78">
        <v>800000</v>
      </c>
      <c r="E10" s="73">
        <v>1200000</v>
      </c>
      <c r="F10" s="73"/>
      <c r="G10" s="79">
        <v>1366000</v>
      </c>
      <c r="H10" s="32">
        <v>1136000</v>
      </c>
      <c r="I10" s="32">
        <v>703000</v>
      </c>
      <c r="J10" s="32">
        <v>86000</v>
      </c>
      <c r="K10" s="32">
        <v>708000</v>
      </c>
      <c r="L10" s="32">
        <v>0</v>
      </c>
      <c r="M10" s="32">
        <v>96000</v>
      </c>
      <c r="N10" s="32"/>
      <c r="O10" s="76">
        <f t="shared" ref="O10:O73" si="2">G10+H10+I10+J10</f>
        <v>3291000</v>
      </c>
      <c r="P10" s="76">
        <f t="shared" ref="P10:P73" si="3">K10+L10+M10+N10</f>
        <v>804000</v>
      </c>
      <c r="Q10" s="79">
        <v>0</v>
      </c>
      <c r="R10" s="33">
        <v>2240000</v>
      </c>
      <c r="S10" s="33">
        <v>0</v>
      </c>
      <c r="T10" s="33">
        <v>79000</v>
      </c>
      <c r="U10" s="33">
        <f t="shared" ref="U10:U73" si="4">C10+D10+E10+F10+O10+P10+Q10+R10+S10+T10</f>
        <v>9254000</v>
      </c>
      <c r="V10" s="34">
        <f t="shared" ref="V10:V73" si="5">B10-C10-D10-E10-F10-O10-P10-Q10-R10-S10-T10</f>
        <v>209938000</v>
      </c>
      <c r="W10" s="35"/>
      <c r="Y10" s="29"/>
    </row>
    <row r="11" spans="1:25" ht="19.5" customHeight="1">
      <c r="A11" s="36" t="s">
        <v>57</v>
      </c>
      <c r="B11" s="31">
        <f>VLOOKUP(A11,收支彙整!A:O,11,FALSE)</f>
        <v>89383000</v>
      </c>
      <c r="C11" s="78"/>
      <c r="D11" s="78">
        <v>800000</v>
      </c>
      <c r="E11" s="73">
        <v>5000000</v>
      </c>
      <c r="F11" s="73"/>
      <c r="G11" s="79">
        <v>683000</v>
      </c>
      <c r="H11" s="32">
        <v>610000</v>
      </c>
      <c r="I11" s="32"/>
      <c r="J11" s="32">
        <v>76000</v>
      </c>
      <c r="K11" s="32">
        <v>240000</v>
      </c>
      <c r="L11" s="32">
        <v>0</v>
      </c>
      <c r="M11" s="32">
        <v>24000</v>
      </c>
      <c r="N11" s="32">
        <v>48000</v>
      </c>
      <c r="O11" s="76">
        <f t="shared" si="2"/>
        <v>1369000</v>
      </c>
      <c r="P11" s="76">
        <f t="shared" si="3"/>
        <v>312000</v>
      </c>
      <c r="Q11" s="79">
        <v>0</v>
      </c>
      <c r="R11" s="37">
        <v>28000</v>
      </c>
      <c r="S11" s="33">
        <v>0</v>
      </c>
      <c r="T11" s="33">
        <v>30000</v>
      </c>
      <c r="U11" s="33">
        <f t="shared" si="4"/>
        <v>7539000</v>
      </c>
      <c r="V11" s="34">
        <f t="shared" si="5"/>
        <v>81844000</v>
      </c>
      <c r="W11" s="35"/>
      <c r="Y11" s="29"/>
    </row>
    <row r="12" spans="1:25">
      <c r="A12" s="38" t="s">
        <v>58</v>
      </c>
      <c r="B12" s="31">
        <f>VLOOKUP(A12,收支彙整!A:O,11,FALSE)</f>
        <v>61034000</v>
      </c>
      <c r="C12" s="78"/>
      <c r="D12" s="78">
        <v>800000</v>
      </c>
      <c r="E12" s="73">
        <v>3800000</v>
      </c>
      <c r="F12" s="73"/>
      <c r="G12" s="79">
        <v>683000</v>
      </c>
      <c r="H12" s="32">
        <v>379000</v>
      </c>
      <c r="I12" s="32"/>
      <c r="J12" s="32">
        <v>54000</v>
      </c>
      <c r="K12" s="32">
        <v>168000</v>
      </c>
      <c r="L12" s="32">
        <v>96000</v>
      </c>
      <c r="M12" s="32">
        <v>24000</v>
      </c>
      <c r="N12" s="32">
        <v>23000</v>
      </c>
      <c r="O12" s="76">
        <f t="shared" si="2"/>
        <v>1116000</v>
      </c>
      <c r="P12" s="76">
        <f t="shared" si="3"/>
        <v>311000</v>
      </c>
      <c r="Q12" s="79">
        <v>0</v>
      </c>
      <c r="R12" s="37">
        <v>0</v>
      </c>
      <c r="S12" s="33">
        <v>0</v>
      </c>
      <c r="T12" s="33">
        <v>17000</v>
      </c>
      <c r="U12" s="33">
        <f t="shared" si="4"/>
        <v>6044000</v>
      </c>
      <c r="V12" s="34">
        <f t="shared" si="5"/>
        <v>54990000</v>
      </c>
      <c r="Y12" s="29"/>
    </row>
    <row r="13" spans="1:25">
      <c r="A13" s="36" t="s">
        <v>59</v>
      </c>
      <c r="B13" s="31">
        <f>VLOOKUP(A13,收支彙整!A:O,11,FALSE)</f>
        <v>128138000</v>
      </c>
      <c r="C13" s="78"/>
      <c r="D13" s="78">
        <v>800000</v>
      </c>
      <c r="E13" s="73"/>
      <c r="F13" s="73">
        <v>1194000</v>
      </c>
      <c r="G13" s="79">
        <v>0</v>
      </c>
      <c r="H13" s="32">
        <v>0</v>
      </c>
      <c r="I13" s="32"/>
      <c r="J13" s="32">
        <v>0</v>
      </c>
      <c r="K13" s="32">
        <v>468000</v>
      </c>
      <c r="L13" s="32">
        <v>0</v>
      </c>
      <c r="M13" s="32"/>
      <c r="N13" s="32"/>
      <c r="O13" s="76">
        <f t="shared" si="2"/>
        <v>0</v>
      </c>
      <c r="P13" s="76">
        <f t="shared" si="3"/>
        <v>468000</v>
      </c>
      <c r="Q13" s="79">
        <v>0</v>
      </c>
      <c r="R13" s="37"/>
      <c r="S13" s="33">
        <v>0</v>
      </c>
      <c r="T13" s="33">
        <v>47000</v>
      </c>
      <c r="U13" s="33">
        <f t="shared" si="4"/>
        <v>2509000</v>
      </c>
      <c r="V13" s="34">
        <f t="shared" si="5"/>
        <v>125629000</v>
      </c>
      <c r="Y13" s="29"/>
    </row>
    <row r="14" spans="1:25" ht="19.5" customHeight="1">
      <c r="A14" s="38" t="s">
        <v>60</v>
      </c>
      <c r="B14" s="31">
        <f>VLOOKUP(A14,收支彙整!A:O,11,FALSE)</f>
        <v>27521000</v>
      </c>
      <c r="C14" s="80"/>
      <c r="D14" s="80"/>
      <c r="E14" s="73"/>
      <c r="F14" s="73"/>
      <c r="G14" s="79">
        <v>683000</v>
      </c>
      <c r="H14" s="32">
        <v>232000</v>
      </c>
      <c r="I14" s="32"/>
      <c r="J14" s="32">
        <v>22000</v>
      </c>
      <c r="K14" s="32">
        <v>72000</v>
      </c>
      <c r="L14" s="32">
        <v>0</v>
      </c>
      <c r="M14" s="32">
        <v>12000</v>
      </c>
      <c r="N14" s="32"/>
      <c r="O14" s="76">
        <f t="shared" si="2"/>
        <v>937000</v>
      </c>
      <c r="P14" s="76">
        <f t="shared" si="3"/>
        <v>84000</v>
      </c>
      <c r="Q14" s="79">
        <v>0</v>
      </c>
      <c r="R14" s="33">
        <v>336000</v>
      </c>
      <c r="S14" s="33">
        <v>0</v>
      </c>
      <c r="T14" s="33">
        <v>6000</v>
      </c>
      <c r="U14" s="33">
        <f t="shared" si="4"/>
        <v>1363000</v>
      </c>
      <c r="V14" s="34">
        <f t="shared" si="5"/>
        <v>26158000</v>
      </c>
      <c r="Y14" s="29"/>
    </row>
    <row r="15" spans="1:25">
      <c r="A15" s="38" t="s">
        <v>61</v>
      </c>
      <c r="B15" s="31">
        <f>VLOOKUP(A15,收支彙整!A:O,11,FALSE)</f>
        <v>32959000</v>
      </c>
      <c r="C15" s="79"/>
      <c r="D15" s="79"/>
      <c r="E15" s="73">
        <v>1300000</v>
      </c>
      <c r="F15" s="73"/>
      <c r="G15" s="79">
        <v>683000</v>
      </c>
      <c r="H15" s="32">
        <v>232000</v>
      </c>
      <c r="I15" s="32"/>
      <c r="J15" s="32">
        <v>22000</v>
      </c>
      <c r="K15" s="32">
        <v>72000</v>
      </c>
      <c r="L15" s="32">
        <v>0</v>
      </c>
      <c r="M15" s="32">
        <v>12000</v>
      </c>
      <c r="N15" s="32"/>
      <c r="O15" s="76">
        <f t="shared" si="2"/>
        <v>937000</v>
      </c>
      <c r="P15" s="76">
        <f t="shared" si="3"/>
        <v>84000</v>
      </c>
      <c r="Q15" s="79">
        <v>0</v>
      </c>
      <c r="R15" s="37">
        <v>420000</v>
      </c>
      <c r="S15" s="33">
        <v>0</v>
      </c>
      <c r="T15" s="33">
        <v>6000</v>
      </c>
      <c r="U15" s="33">
        <f t="shared" si="4"/>
        <v>2747000</v>
      </c>
      <c r="V15" s="34">
        <f t="shared" si="5"/>
        <v>30212000</v>
      </c>
      <c r="Y15" s="29"/>
    </row>
    <row r="16" spans="1:25">
      <c r="A16" s="36" t="s">
        <v>62</v>
      </c>
      <c r="B16" s="31">
        <f>VLOOKUP(A16,收支彙整!A:O,11,FALSE)</f>
        <v>54147000</v>
      </c>
      <c r="C16" s="79"/>
      <c r="D16" s="79">
        <v>800000</v>
      </c>
      <c r="E16" s="73">
        <v>0</v>
      </c>
      <c r="F16" s="73"/>
      <c r="G16" s="79">
        <v>683000</v>
      </c>
      <c r="H16" s="32">
        <v>379000</v>
      </c>
      <c r="I16" s="32"/>
      <c r="J16" s="32">
        <v>22000</v>
      </c>
      <c r="K16" s="32">
        <v>168000</v>
      </c>
      <c r="L16" s="32">
        <v>0</v>
      </c>
      <c r="M16" s="32">
        <v>36000</v>
      </c>
      <c r="N16" s="32"/>
      <c r="O16" s="76">
        <f t="shared" si="2"/>
        <v>1084000</v>
      </c>
      <c r="P16" s="76">
        <f t="shared" si="3"/>
        <v>204000</v>
      </c>
      <c r="Q16" s="79">
        <v>0</v>
      </c>
      <c r="R16" s="33">
        <v>658000</v>
      </c>
      <c r="S16" s="33">
        <v>0</v>
      </c>
      <c r="T16" s="33">
        <v>13000</v>
      </c>
      <c r="U16" s="33">
        <f t="shared" si="4"/>
        <v>2759000</v>
      </c>
      <c r="V16" s="34">
        <f t="shared" si="5"/>
        <v>51388000</v>
      </c>
      <c r="Y16" s="29"/>
    </row>
    <row r="17" spans="1:25" ht="19.5" customHeight="1">
      <c r="A17" s="36" t="s">
        <v>63</v>
      </c>
      <c r="B17" s="31">
        <f>VLOOKUP(A17,收支彙整!A:O,11,FALSE)</f>
        <v>71047000</v>
      </c>
      <c r="C17" s="78"/>
      <c r="D17" s="78">
        <v>800000</v>
      </c>
      <c r="E17" s="73">
        <v>600000</v>
      </c>
      <c r="F17" s="73"/>
      <c r="G17" s="79">
        <v>683000</v>
      </c>
      <c r="H17" s="32">
        <v>379000</v>
      </c>
      <c r="I17" s="32"/>
      <c r="J17" s="32">
        <v>32000</v>
      </c>
      <c r="K17" s="32">
        <v>240000</v>
      </c>
      <c r="L17" s="32">
        <v>0</v>
      </c>
      <c r="M17" s="32">
        <v>24000</v>
      </c>
      <c r="N17" s="32"/>
      <c r="O17" s="76">
        <f t="shared" si="2"/>
        <v>1094000</v>
      </c>
      <c r="P17" s="76">
        <f t="shared" si="3"/>
        <v>264000</v>
      </c>
      <c r="Q17" s="79">
        <v>0</v>
      </c>
      <c r="R17" s="33">
        <v>364000</v>
      </c>
      <c r="S17" s="33">
        <v>0</v>
      </c>
      <c r="T17" s="33">
        <v>18000</v>
      </c>
      <c r="U17" s="33">
        <f t="shared" si="4"/>
        <v>3140000</v>
      </c>
      <c r="V17" s="34">
        <f t="shared" si="5"/>
        <v>67907000</v>
      </c>
      <c r="Y17" s="29"/>
    </row>
    <row r="18" spans="1:25">
      <c r="A18" s="38" t="s">
        <v>64</v>
      </c>
      <c r="B18" s="31">
        <f>VLOOKUP(A18,收支彙整!A:O,11,FALSE)</f>
        <v>27046000</v>
      </c>
      <c r="C18" s="79"/>
      <c r="D18" s="79"/>
      <c r="E18" s="73"/>
      <c r="F18" s="73"/>
      <c r="G18" s="79">
        <v>683000</v>
      </c>
      <c r="H18" s="32">
        <v>232000</v>
      </c>
      <c r="I18" s="32"/>
      <c r="J18" s="32">
        <v>22000</v>
      </c>
      <c r="K18" s="32">
        <v>72000</v>
      </c>
      <c r="L18" s="32">
        <v>0</v>
      </c>
      <c r="M18" s="32">
        <v>12000</v>
      </c>
      <c r="N18" s="32"/>
      <c r="O18" s="76">
        <f t="shared" si="2"/>
        <v>937000</v>
      </c>
      <c r="P18" s="76">
        <f t="shared" si="3"/>
        <v>84000</v>
      </c>
      <c r="Q18" s="79">
        <v>0</v>
      </c>
      <c r="R18" s="33">
        <v>406000</v>
      </c>
      <c r="S18" s="33">
        <v>0</v>
      </c>
      <c r="T18" s="33">
        <v>6000</v>
      </c>
      <c r="U18" s="33">
        <f t="shared" si="4"/>
        <v>1433000</v>
      </c>
      <c r="V18" s="34">
        <f t="shared" si="5"/>
        <v>25613000</v>
      </c>
      <c r="Y18" s="29"/>
    </row>
    <row r="19" spans="1:25">
      <c r="A19" s="36" t="s">
        <v>65</v>
      </c>
      <c r="B19" s="31">
        <f>VLOOKUP(A19,收支彙整!A:O,11,FALSE)</f>
        <v>87851000</v>
      </c>
      <c r="C19" s="78"/>
      <c r="D19" s="78">
        <v>800000</v>
      </c>
      <c r="E19" s="73"/>
      <c r="F19" s="73"/>
      <c r="G19" s="79">
        <v>683000</v>
      </c>
      <c r="H19" s="32">
        <v>379000</v>
      </c>
      <c r="I19" s="32"/>
      <c r="J19" s="32">
        <v>32000</v>
      </c>
      <c r="K19" s="32">
        <v>288000</v>
      </c>
      <c r="L19" s="32">
        <v>0</v>
      </c>
      <c r="M19" s="32">
        <v>24000</v>
      </c>
      <c r="N19" s="32"/>
      <c r="O19" s="76">
        <f t="shared" si="2"/>
        <v>1094000</v>
      </c>
      <c r="P19" s="76">
        <f t="shared" si="3"/>
        <v>312000</v>
      </c>
      <c r="Q19" s="79">
        <v>0</v>
      </c>
      <c r="R19" s="33">
        <v>616000</v>
      </c>
      <c r="S19" s="33">
        <v>0</v>
      </c>
      <c r="T19" s="33">
        <v>31000</v>
      </c>
      <c r="U19" s="33">
        <f t="shared" si="4"/>
        <v>2853000</v>
      </c>
      <c r="V19" s="34">
        <f t="shared" si="5"/>
        <v>84998000</v>
      </c>
      <c r="Y19" s="29"/>
    </row>
    <row r="20" spans="1:25" ht="19.5" customHeight="1">
      <c r="A20" s="38" t="s">
        <v>66</v>
      </c>
      <c r="B20" s="31">
        <f>VLOOKUP(A20,收支彙整!A:O,11,FALSE)</f>
        <v>26919000</v>
      </c>
      <c r="C20" s="79"/>
      <c r="D20" s="79"/>
      <c r="E20" s="73">
        <v>1300000</v>
      </c>
      <c r="F20" s="73"/>
      <c r="G20" s="79">
        <v>683000</v>
      </c>
      <c r="H20" s="32">
        <v>232000</v>
      </c>
      <c r="I20" s="32"/>
      <c r="J20" s="32">
        <v>22000</v>
      </c>
      <c r="K20" s="32">
        <v>72000</v>
      </c>
      <c r="L20" s="32">
        <v>0</v>
      </c>
      <c r="M20" s="32">
        <v>12000</v>
      </c>
      <c r="N20" s="32"/>
      <c r="O20" s="76">
        <f t="shared" si="2"/>
        <v>937000</v>
      </c>
      <c r="P20" s="76">
        <f t="shared" si="3"/>
        <v>84000</v>
      </c>
      <c r="Q20" s="79">
        <v>650000</v>
      </c>
      <c r="R20" s="39">
        <v>0</v>
      </c>
      <c r="S20" s="33">
        <v>0</v>
      </c>
      <c r="T20" s="33">
        <v>6000</v>
      </c>
      <c r="U20" s="33">
        <f t="shared" si="4"/>
        <v>2977000</v>
      </c>
      <c r="V20" s="34">
        <f t="shared" si="5"/>
        <v>23942000</v>
      </c>
      <c r="Y20" s="29"/>
    </row>
    <row r="21" spans="1:25">
      <c r="A21" s="38" t="s">
        <v>67</v>
      </c>
      <c r="B21" s="31">
        <f>VLOOKUP(A21,收支彙整!A:O,11,FALSE)</f>
        <v>46423000</v>
      </c>
      <c r="C21" s="79"/>
      <c r="D21" s="79">
        <v>800000</v>
      </c>
      <c r="E21" s="73">
        <v>1900000</v>
      </c>
      <c r="F21" s="73"/>
      <c r="G21" s="79">
        <v>683000</v>
      </c>
      <c r="H21" s="32">
        <v>232000</v>
      </c>
      <c r="I21" s="32"/>
      <c r="J21" s="32">
        <v>32000</v>
      </c>
      <c r="K21" s="32">
        <v>156000</v>
      </c>
      <c r="L21" s="32">
        <v>48000</v>
      </c>
      <c r="M21" s="32">
        <v>12000</v>
      </c>
      <c r="N21" s="32">
        <v>71000</v>
      </c>
      <c r="O21" s="76">
        <f t="shared" si="2"/>
        <v>947000</v>
      </c>
      <c r="P21" s="76">
        <f t="shared" si="3"/>
        <v>287000</v>
      </c>
      <c r="Q21" s="79">
        <v>0</v>
      </c>
      <c r="R21" s="33">
        <v>0</v>
      </c>
      <c r="S21" s="33">
        <v>0</v>
      </c>
      <c r="T21" s="33">
        <v>15000</v>
      </c>
      <c r="U21" s="33">
        <f t="shared" si="4"/>
        <v>3949000</v>
      </c>
      <c r="V21" s="34">
        <f t="shared" si="5"/>
        <v>42474000</v>
      </c>
      <c r="Y21" s="29"/>
    </row>
    <row r="22" spans="1:25">
      <c r="A22" s="36" t="s">
        <v>68</v>
      </c>
      <c r="B22" s="31">
        <f>VLOOKUP(A22,收支彙整!A:O,11,FALSE)</f>
        <v>71583000</v>
      </c>
      <c r="C22" s="78"/>
      <c r="D22" s="78">
        <v>800000</v>
      </c>
      <c r="E22" s="73">
        <v>2400000</v>
      </c>
      <c r="F22" s="73"/>
      <c r="G22" s="79">
        <v>683000</v>
      </c>
      <c r="H22" s="32">
        <v>379000</v>
      </c>
      <c r="I22" s="32"/>
      <c r="J22" s="32">
        <v>43000</v>
      </c>
      <c r="K22" s="32">
        <v>228000</v>
      </c>
      <c r="L22" s="32">
        <v>0</v>
      </c>
      <c r="M22" s="32">
        <v>36000</v>
      </c>
      <c r="N22" s="32">
        <v>46000</v>
      </c>
      <c r="O22" s="76">
        <f t="shared" si="2"/>
        <v>1105000</v>
      </c>
      <c r="P22" s="76">
        <f t="shared" si="3"/>
        <v>310000</v>
      </c>
      <c r="Q22" s="79">
        <v>0</v>
      </c>
      <c r="R22" s="33">
        <v>364000</v>
      </c>
      <c r="S22" s="33">
        <v>0</v>
      </c>
      <c r="T22" s="33">
        <v>20000</v>
      </c>
      <c r="U22" s="33">
        <f t="shared" si="4"/>
        <v>4999000</v>
      </c>
      <c r="V22" s="34">
        <f t="shared" si="5"/>
        <v>66584000</v>
      </c>
      <c r="Y22" s="29"/>
    </row>
    <row r="23" spans="1:25" ht="19.5" customHeight="1">
      <c r="A23" s="36" t="s">
        <v>69</v>
      </c>
      <c r="B23" s="31">
        <f>VLOOKUP(A23,收支彙整!A:O,11,FALSE)</f>
        <v>27483000</v>
      </c>
      <c r="C23" s="79"/>
      <c r="D23" s="79"/>
      <c r="E23" s="73">
        <v>1300000</v>
      </c>
      <c r="F23" s="73"/>
      <c r="G23" s="79">
        <v>683000</v>
      </c>
      <c r="H23" s="32">
        <v>232000</v>
      </c>
      <c r="I23" s="32"/>
      <c r="J23" s="32">
        <v>22000</v>
      </c>
      <c r="K23" s="32">
        <v>72000</v>
      </c>
      <c r="L23" s="32">
        <v>0</v>
      </c>
      <c r="M23" s="32">
        <v>12000</v>
      </c>
      <c r="N23" s="32"/>
      <c r="O23" s="76">
        <f t="shared" si="2"/>
        <v>937000</v>
      </c>
      <c r="P23" s="76">
        <f t="shared" si="3"/>
        <v>84000</v>
      </c>
      <c r="Q23" s="79">
        <v>0</v>
      </c>
      <c r="R23" s="33">
        <v>0</v>
      </c>
      <c r="S23" s="33">
        <v>0</v>
      </c>
      <c r="T23" s="33">
        <v>6000</v>
      </c>
      <c r="U23" s="33">
        <f t="shared" si="4"/>
        <v>2327000</v>
      </c>
      <c r="V23" s="34">
        <f t="shared" si="5"/>
        <v>25156000</v>
      </c>
      <c r="Y23" s="29"/>
    </row>
    <row r="24" spans="1:25">
      <c r="A24" s="36" t="s">
        <v>70</v>
      </c>
      <c r="B24" s="31">
        <f>VLOOKUP(A24,收支彙整!A:O,11,FALSE)</f>
        <v>24518000</v>
      </c>
      <c r="C24" s="79"/>
      <c r="D24" s="79"/>
      <c r="E24" s="73"/>
      <c r="F24" s="73"/>
      <c r="G24" s="79">
        <v>0</v>
      </c>
      <c r="H24" s="32">
        <v>0</v>
      </c>
      <c r="I24" s="32"/>
      <c r="J24" s="32">
        <v>0</v>
      </c>
      <c r="K24" s="32">
        <v>72000</v>
      </c>
      <c r="L24" s="32">
        <v>0</v>
      </c>
      <c r="M24" s="32"/>
      <c r="N24" s="32"/>
      <c r="O24" s="76">
        <f t="shared" si="2"/>
        <v>0</v>
      </c>
      <c r="P24" s="76">
        <f t="shared" si="3"/>
        <v>72000</v>
      </c>
      <c r="Q24" s="79">
        <v>0</v>
      </c>
      <c r="R24" s="37"/>
      <c r="S24" s="33">
        <v>0</v>
      </c>
      <c r="T24" s="33">
        <v>5000</v>
      </c>
      <c r="U24" s="33">
        <f t="shared" si="4"/>
        <v>77000</v>
      </c>
      <c r="V24" s="34">
        <f t="shared" si="5"/>
        <v>24441000</v>
      </c>
      <c r="Y24" s="29"/>
    </row>
    <row r="25" spans="1:25">
      <c r="A25" s="81" t="s">
        <v>71</v>
      </c>
      <c r="B25" s="31">
        <f>VLOOKUP(A25,收支彙整!A:O,11,FALSE)</f>
        <v>54279000</v>
      </c>
      <c r="C25" s="79"/>
      <c r="D25" s="79">
        <v>800000</v>
      </c>
      <c r="E25" s="73">
        <v>2500000</v>
      </c>
      <c r="F25" s="73"/>
      <c r="G25" s="79">
        <v>683000</v>
      </c>
      <c r="H25" s="32">
        <v>379000</v>
      </c>
      <c r="I25" s="32"/>
      <c r="J25" s="32">
        <v>43000</v>
      </c>
      <c r="K25" s="32">
        <v>192000</v>
      </c>
      <c r="L25" s="32">
        <v>0</v>
      </c>
      <c r="M25" s="32">
        <v>12000</v>
      </c>
      <c r="N25" s="32">
        <v>48000</v>
      </c>
      <c r="O25" s="76">
        <f t="shared" si="2"/>
        <v>1105000</v>
      </c>
      <c r="P25" s="76">
        <f t="shared" si="3"/>
        <v>252000</v>
      </c>
      <c r="Q25" s="79">
        <v>0</v>
      </c>
      <c r="R25" s="33">
        <v>0</v>
      </c>
      <c r="S25" s="33">
        <v>0</v>
      </c>
      <c r="T25" s="33">
        <v>16000</v>
      </c>
      <c r="U25" s="33">
        <f t="shared" si="4"/>
        <v>4673000</v>
      </c>
      <c r="V25" s="34">
        <f t="shared" si="5"/>
        <v>49606000</v>
      </c>
      <c r="Y25" s="29"/>
    </row>
    <row r="26" spans="1:25" ht="19.5" customHeight="1">
      <c r="A26" s="36" t="s">
        <v>72</v>
      </c>
      <c r="B26" s="31">
        <f>VLOOKUP(A26,收支彙整!A:O,11,FALSE)</f>
        <v>136725000</v>
      </c>
      <c r="C26" s="78"/>
      <c r="D26" s="78">
        <v>800000</v>
      </c>
      <c r="E26" s="73">
        <v>600000</v>
      </c>
      <c r="F26" s="73"/>
      <c r="G26" s="79">
        <v>683000</v>
      </c>
      <c r="H26" s="32">
        <v>232000</v>
      </c>
      <c r="I26" s="32"/>
      <c r="J26" s="32">
        <v>32000</v>
      </c>
      <c r="K26" s="32">
        <v>456000</v>
      </c>
      <c r="L26" s="32">
        <v>0</v>
      </c>
      <c r="M26" s="32">
        <v>12000</v>
      </c>
      <c r="N26" s="32">
        <v>114000</v>
      </c>
      <c r="O26" s="76">
        <f t="shared" si="2"/>
        <v>947000</v>
      </c>
      <c r="P26" s="76">
        <f t="shared" si="3"/>
        <v>582000</v>
      </c>
      <c r="Q26" s="79">
        <v>0</v>
      </c>
      <c r="R26" s="33">
        <v>252000</v>
      </c>
      <c r="S26" s="33">
        <v>0</v>
      </c>
      <c r="T26" s="33">
        <v>54000</v>
      </c>
      <c r="U26" s="33">
        <f t="shared" si="4"/>
        <v>3235000</v>
      </c>
      <c r="V26" s="34">
        <f t="shared" si="5"/>
        <v>133490000</v>
      </c>
      <c r="Y26" s="29"/>
    </row>
    <row r="27" spans="1:25">
      <c r="A27" s="36" t="s">
        <v>73</v>
      </c>
      <c r="B27" s="31">
        <f>VLOOKUP(A27,收支彙整!A:O,11,FALSE)</f>
        <v>102888000</v>
      </c>
      <c r="C27" s="78"/>
      <c r="D27" s="78">
        <v>800000</v>
      </c>
      <c r="E27" s="73">
        <v>600000</v>
      </c>
      <c r="F27" s="73"/>
      <c r="G27" s="79">
        <v>683000</v>
      </c>
      <c r="H27" s="32">
        <v>379000</v>
      </c>
      <c r="I27" s="32"/>
      <c r="J27" s="32">
        <v>43000</v>
      </c>
      <c r="K27" s="32">
        <v>384000</v>
      </c>
      <c r="L27" s="32">
        <v>0</v>
      </c>
      <c r="M27" s="32">
        <v>36000</v>
      </c>
      <c r="N27" s="32"/>
      <c r="O27" s="76">
        <f t="shared" si="2"/>
        <v>1105000</v>
      </c>
      <c r="P27" s="76">
        <f t="shared" si="3"/>
        <v>420000</v>
      </c>
      <c r="Q27" s="79">
        <v>0</v>
      </c>
      <c r="R27" s="33">
        <v>686000</v>
      </c>
      <c r="S27" s="33">
        <v>0</v>
      </c>
      <c r="T27" s="33">
        <v>42000</v>
      </c>
      <c r="U27" s="33">
        <f t="shared" si="4"/>
        <v>3653000</v>
      </c>
      <c r="V27" s="34">
        <f t="shared" si="5"/>
        <v>99235000</v>
      </c>
      <c r="Y27" s="29"/>
    </row>
    <row r="28" spans="1:25">
      <c r="A28" s="38" t="s">
        <v>74</v>
      </c>
      <c r="B28" s="31">
        <f>VLOOKUP(A28,收支彙整!A:O,11,FALSE)</f>
        <v>30122000</v>
      </c>
      <c r="C28" s="79"/>
      <c r="D28" s="79"/>
      <c r="E28" s="73">
        <v>1800000</v>
      </c>
      <c r="F28" s="73"/>
      <c r="G28" s="79">
        <v>683000</v>
      </c>
      <c r="H28" s="32">
        <v>379000</v>
      </c>
      <c r="I28" s="32"/>
      <c r="J28" s="32">
        <v>43000</v>
      </c>
      <c r="K28" s="32">
        <v>72000</v>
      </c>
      <c r="L28" s="32">
        <v>0</v>
      </c>
      <c r="M28" s="32">
        <v>12000</v>
      </c>
      <c r="N28" s="32"/>
      <c r="O28" s="76">
        <f t="shared" si="2"/>
        <v>1105000</v>
      </c>
      <c r="P28" s="76">
        <f t="shared" si="3"/>
        <v>84000</v>
      </c>
      <c r="Q28" s="79">
        <v>0</v>
      </c>
      <c r="R28" s="39">
        <v>0</v>
      </c>
      <c r="S28" s="33">
        <v>0</v>
      </c>
      <c r="T28" s="33">
        <v>7000</v>
      </c>
      <c r="U28" s="33">
        <f t="shared" si="4"/>
        <v>2996000</v>
      </c>
      <c r="V28" s="34">
        <f t="shared" si="5"/>
        <v>27126000</v>
      </c>
      <c r="Y28" s="29"/>
    </row>
    <row r="29" spans="1:25" ht="19.5" customHeight="1">
      <c r="A29" s="36" t="s">
        <v>75</v>
      </c>
      <c r="B29" s="31">
        <f>VLOOKUP(A29,收支彙整!A:O,11,FALSE)</f>
        <v>54083000</v>
      </c>
      <c r="C29" s="79"/>
      <c r="D29" s="79">
        <v>800000</v>
      </c>
      <c r="E29" s="73">
        <v>1200000</v>
      </c>
      <c r="F29" s="73"/>
      <c r="G29" s="79">
        <v>683000</v>
      </c>
      <c r="H29" s="32">
        <v>379000</v>
      </c>
      <c r="I29" s="32"/>
      <c r="J29" s="32">
        <v>32000</v>
      </c>
      <c r="K29" s="32">
        <v>144000</v>
      </c>
      <c r="L29" s="32">
        <v>48000</v>
      </c>
      <c r="M29" s="32">
        <v>24000</v>
      </c>
      <c r="N29" s="32"/>
      <c r="O29" s="76">
        <f t="shared" si="2"/>
        <v>1094000</v>
      </c>
      <c r="P29" s="76">
        <f t="shared" si="3"/>
        <v>216000</v>
      </c>
      <c r="Q29" s="79">
        <v>0</v>
      </c>
      <c r="R29" s="39">
        <v>420000</v>
      </c>
      <c r="S29" s="33">
        <v>0</v>
      </c>
      <c r="T29" s="33">
        <v>13000</v>
      </c>
      <c r="U29" s="33">
        <f t="shared" si="4"/>
        <v>3743000</v>
      </c>
      <c r="V29" s="34">
        <f t="shared" si="5"/>
        <v>50340000</v>
      </c>
      <c r="Y29" s="29"/>
    </row>
    <row r="30" spans="1:25">
      <c r="A30" s="36" t="s">
        <v>76</v>
      </c>
      <c r="B30" s="31">
        <f>VLOOKUP(A30,收支彙整!A:O,11,FALSE)</f>
        <v>28566000</v>
      </c>
      <c r="C30" s="79"/>
      <c r="D30" s="79"/>
      <c r="E30" s="73"/>
      <c r="F30" s="73"/>
      <c r="G30" s="79">
        <v>683000</v>
      </c>
      <c r="H30" s="32">
        <v>232000</v>
      </c>
      <c r="I30" s="32"/>
      <c r="J30" s="32">
        <v>11000</v>
      </c>
      <c r="K30" s="32">
        <v>72000</v>
      </c>
      <c r="L30" s="32">
        <v>0</v>
      </c>
      <c r="M30" s="32">
        <v>24000</v>
      </c>
      <c r="N30" s="32"/>
      <c r="O30" s="76">
        <f t="shared" si="2"/>
        <v>926000</v>
      </c>
      <c r="P30" s="76">
        <f t="shared" si="3"/>
        <v>96000</v>
      </c>
      <c r="Q30" s="79">
        <v>0</v>
      </c>
      <c r="R30" s="33">
        <v>280000</v>
      </c>
      <c r="S30" s="33">
        <v>0</v>
      </c>
      <c r="T30" s="33">
        <v>6000</v>
      </c>
      <c r="U30" s="33">
        <f t="shared" si="4"/>
        <v>1308000</v>
      </c>
      <c r="V30" s="34">
        <f t="shared" si="5"/>
        <v>27258000</v>
      </c>
      <c r="Y30" s="29"/>
    </row>
    <row r="31" spans="1:25">
      <c r="A31" s="81" t="s">
        <v>275</v>
      </c>
      <c r="B31" s="31">
        <f>VLOOKUP(A31,收支彙整!A:O,11,FALSE)</f>
        <v>54925000</v>
      </c>
      <c r="C31" s="79"/>
      <c r="D31" s="79"/>
      <c r="E31" s="73">
        <v>1800000</v>
      </c>
      <c r="F31" s="73"/>
      <c r="G31" s="79">
        <v>683000</v>
      </c>
      <c r="H31" s="32">
        <v>379000</v>
      </c>
      <c r="I31" s="32"/>
      <c r="J31" s="32">
        <v>54000</v>
      </c>
      <c r="K31" s="32">
        <v>156000</v>
      </c>
      <c r="L31" s="32">
        <v>0</v>
      </c>
      <c r="M31" s="32">
        <v>24000</v>
      </c>
      <c r="N31" s="32"/>
      <c r="O31" s="76">
        <f t="shared" si="2"/>
        <v>1116000</v>
      </c>
      <c r="P31" s="76">
        <f t="shared" si="3"/>
        <v>180000</v>
      </c>
      <c r="Q31" s="79">
        <v>0</v>
      </c>
      <c r="R31" s="33">
        <v>224000</v>
      </c>
      <c r="S31" s="33">
        <v>0</v>
      </c>
      <c r="T31" s="33">
        <v>13000</v>
      </c>
      <c r="U31" s="33">
        <f t="shared" si="4"/>
        <v>3333000</v>
      </c>
      <c r="V31" s="34">
        <f t="shared" si="5"/>
        <v>51592000</v>
      </c>
      <c r="Y31" s="29"/>
    </row>
    <row r="32" spans="1:25" ht="19.5" customHeight="1">
      <c r="A32" s="36" t="s">
        <v>77</v>
      </c>
      <c r="B32" s="31">
        <f>VLOOKUP(A32,收支彙整!A:O,11,FALSE)</f>
        <v>63169000</v>
      </c>
      <c r="C32" s="78"/>
      <c r="D32" s="78">
        <v>800000</v>
      </c>
      <c r="E32" s="73">
        <v>1200000</v>
      </c>
      <c r="F32" s="73"/>
      <c r="G32" s="79">
        <v>683000</v>
      </c>
      <c r="H32" s="32">
        <v>379000</v>
      </c>
      <c r="I32" s="32"/>
      <c r="J32" s="32">
        <v>32000</v>
      </c>
      <c r="K32" s="32">
        <v>180000</v>
      </c>
      <c r="L32" s="32">
        <v>48000</v>
      </c>
      <c r="M32" s="32">
        <v>24000</v>
      </c>
      <c r="N32" s="32"/>
      <c r="O32" s="76">
        <f t="shared" si="2"/>
        <v>1094000</v>
      </c>
      <c r="P32" s="76">
        <f t="shared" si="3"/>
        <v>252000</v>
      </c>
      <c r="Q32" s="79">
        <v>0</v>
      </c>
      <c r="R32" s="39">
        <v>266000</v>
      </c>
      <c r="S32" s="33">
        <v>0</v>
      </c>
      <c r="T32" s="33">
        <v>15000</v>
      </c>
      <c r="U32" s="33">
        <f t="shared" si="4"/>
        <v>3627000</v>
      </c>
      <c r="V32" s="34">
        <f t="shared" si="5"/>
        <v>59542000</v>
      </c>
      <c r="Y32" s="29"/>
    </row>
    <row r="33" spans="1:25">
      <c r="A33" s="38" t="s">
        <v>78</v>
      </c>
      <c r="B33" s="31">
        <f>VLOOKUP(A33,收支彙整!A:O,11,FALSE)</f>
        <v>24447000</v>
      </c>
      <c r="C33" s="79"/>
      <c r="D33" s="79"/>
      <c r="E33" s="73"/>
      <c r="F33" s="73"/>
      <c r="G33" s="79">
        <v>0</v>
      </c>
      <c r="H33" s="32">
        <v>0</v>
      </c>
      <c r="I33" s="32"/>
      <c r="J33" s="32">
        <v>0</v>
      </c>
      <c r="K33" s="32">
        <v>72000</v>
      </c>
      <c r="L33" s="32">
        <v>0</v>
      </c>
      <c r="M33" s="32"/>
      <c r="N33" s="32"/>
      <c r="O33" s="76">
        <f t="shared" si="2"/>
        <v>0</v>
      </c>
      <c r="P33" s="76">
        <f t="shared" si="3"/>
        <v>72000</v>
      </c>
      <c r="Q33" s="79">
        <v>650000</v>
      </c>
      <c r="R33" s="37"/>
      <c r="S33" s="33">
        <v>650000</v>
      </c>
      <c r="T33" s="33">
        <v>5000</v>
      </c>
      <c r="U33" s="33">
        <f t="shared" si="4"/>
        <v>1377000</v>
      </c>
      <c r="V33" s="34">
        <f t="shared" si="5"/>
        <v>23070000</v>
      </c>
      <c r="Y33" s="29"/>
    </row>
    <row r="34" spans="1:25">
      <c r="A34" s="38" t="s">
        <v>79</v>
      </c>
      <c r="B34" s="31">
        <f>VLOOKUP(A34,收支彙整!A:O,11,FALSE)</f>
        <v>31777000</v>
      </c>
      <c r="C34" s="79"/>
      <c r="D34" s="79"/>
      <c r="E34" s="73"/>
      <c r="F34" s="73"/>
      <c r="G34" s="79">
        <v>683000</v>
      </c>
      <c r="H34" s="32">
        <v>232000</v>
      </c>
      <c r="I34" s="32"/>
      <c r="J34" s="32">
        <v>11000</v>
      </c>
      <c r="K34" s="32">
        <v>96000</v>
      </c>
      <c r="L34" s="32">
        <v>0</v>
      </c>
      <c r="M34" s="32">
        <v>12000</v>
      </c>
      <c r="N34" s="32">
        <v>23000</v>
      </c>
      <c r="O34" s="76">
        <f t="shared" si="2"/>
        <v>926000</v>
      </c>
      <c r="P34" s="76">
        <f t="shared" si="3"/>
        <v>131000</v>
      </c>
      <c r="Q34" s="79">
        <v>0</v>
      </c>
      <c r="R34" s="39">
        <v>154000</v>
      </c>
      <c r="S34" s="33">
        <v>0</v>
      </c>
      <c r="T34" s="33">
        <v>8000</v>
      </c>
      <c r="U34" s="33">
        <f t="shared" si="4"/>
        <v>1219000</v>
      </c>
      <c r="V34" s="34">
        <f t="shared" si="5"/>
        <v>30558000</v>
      </c>
      <c r="Y34" s="29"/>
    </row>
    <row r="35" spans="1:25" ht="19.5" customHeight="1">
      <c r="A35" s="36" t="s">
        <v>80</v>
      </c>
      <c r="B35" s="31">
        <f>VLOOKUP(A35,收支彙整!A:O,11,FALSE)</f>
        <v>21445000</v>
      </c>
      <c r="C35" s="79"/>
      <c r="D35" s="79"/>
      <c r="E35" s="73"/>
      <c r="F35" s="73"/>
      <c r="G35" s="79">
        <v>0</v>
      </c>
      <c r="H35" s="32">
        <v>0</v>
      </c>
      <c r="I35" s="32"/>
      <c r="J35" s="32">
        <v>0</v>
      </c>
      <c r="K35" s="32">
        <v>72000</v>
      </c>
      <c r="L35" s="32">
        <v>0</v>
      </c>
      <c r="M35" s="32"/>
      <c r="N35" s="32"/>
      <c r="O35" s="76">
        <f t="shared" si="2"/>
        <v>0</v>
      </c>
      <c r="P35" s="76">
        <f t="shared" si="3"/>
        <v>72000</v>
      </c>
      <c r="Q35" s="79">
        <v>0</v>
      </c>
      <c r="R35" s="37"/>
      <c r="S35" s="33">
        <v>1300000</v>
      </c>
      <c r="T35" s="33">
        <v>5000</v>
      </c>
      <c r="U35" s="33">
        <f t="shared" si="4"/>
        <v>1377000</v>
      </c>
      <c r="V35" s="34">
        <f t="shared" si="5"/>
        <v>20068000</v>
      </c>
      <c r="Y35" s="29"/>
    </row>
    <row r="36" spans="1:25">
      <c r="A36" s="38" t="s">
        <v>81</v>
      </c>
      <c r="B36" s="31">
        <f>VLOOKUP(A36,收支彙整!A:O,11,FALSE)</f>
        <v>25310000</v>
      </c>
      <c r="C36" s="79"/>
      <c r="D36" s="79"/>
      <c r="E36" s="73">
        <v>1900000</v>
      </c>
      <c r="F36" s="73"/>
      <c r="G36" s="79">
        <v>683000</v>
      </c>
      <c r="H36" s="32">
        <v>232000</v>
      </c>
      <c r="I36" s="32"/>
      <c r="J36" s="32">
        <v>32000</v>
      </c>
      <c r="K36" s="32">
        <v>72000</v>
      </c>
      <c r="L36" s="32">
        <v>0</v>
      </c>
      <c r="M36" s="32">
        <v>12000</v>
      </c>
      <c r="N36" s="32"/>
      <c r="O36" s="76">
        <f t="shared" si="2"/>
        <v>947000</v>
      </c>
      <c r="P36" s="76">
        <f t="shared" si="3"/>
        <v>84000</v>
      </c>
      <c r="Q36" s="79">
        <v>0</v>
      </c>
      <c r="R36" s="39">
        <v>210000</v>
      </c>
      <c r="S36" s="33">
        <v>650000</v>
      </c>
      <c r="T36" s="33">
        <v>7000</v>
      </c>
      <c r="U36" s="33">
        <f t="shared" si="4"/>
        <v>3798000</v>
      </c>
      <c r="V36" s="34">
        <f t="shared" si="5"/>
        <v>21512000</v>
      </c>
      <c r="Y36" s="29"/>
    </row>
    <row r="37" spans="1:25">
      <c r="A37" s="38" t="s">
        <v>82</v>
      </c>
      <c r="B37" s="31">
        <f>VLOOKUP(A37,收支彙整!A:O,11,FALSE)</f>
        <v>27165000</v>
      </c>
      <c r="C37" s="79"/>
      <c r="D37" s="79"/>
      <c r="E37" s="73">
        <v>600000</v>
      </c>
      <c r="F37" s="73"/>
      <c r="G37" s="79">
        <v>683000</v>
      </c>
      <c r="H37" s="32">
        <v>232000</v>
      </c>
      <c r="I37" s="32"/>
      <c r="J37" s="32">
        <v>22000</v>
      </c>
      <c r="K37" s="32">
        <v>84000</v>
      </c>
      <c r="L37" s="32">
        <v>0</v>
      </c>
      <c r="M37" s="32">
        <v>12000</v>
      </c>
      <c r="N37" s="32"/>
      <c r="O37" s="76">
        <f t="shared" si="2"/>
        <v>937000</v>
      </c>
      <c r="P37" s="76">
        <f t="shared" si="3"/>
        <v>96000</v>
      </c>
      <c r="Q37" s="79">
        <v>0</v>
      </c>
      <c r="R37" s="39">
        <v>182000</v>
      </c>
      <c r="S37" s="33">
        <v>0</v>
      </c>
      <c r="T37" s="33">
        <v>7000</v>
      </c>
      <c r="U37" s="33">
        <f t="shared" si="4"/>
        <v>1822000</v>
      </c>
      <c r="V37" s="34">
        <f t="shared" si="5"/>
        <v>25343000</v>
      </c>
      <c r="Y37" s="29"/>
    </row>
    <row r="38" spans="1:25" ht="19.5" customHeight="1">
      <c r="A38" s="38" t="s">
        <v>83</v>
      </c>
      <c r="B38" s="31">
        <f>VLOOKUP(A38,收支彙整!A:O,11,FALSE)</f>
        <v>20741000</v>
      </c>
      <c r="C38" s="79"/>
      <c r="D38" s="79"/>
      <c r="E38" s="73"/>
      <c r="F38" s="73"/>
      <c r="G38" s="79">
        <v>0</v>
      </c>
      <c r="H38" s="32">
        <v>0</v>
      </c>
      <c r="I38" s="32"/>
      <c r="J38" s="32">
        <v>0</v>
      </c>
      <c r="K38" s="32">
        <v>72000</v>
      </c>
      <c r="L38" s="32">
        <v>0</v>
      </c>
      <c r="M38" s="32"/>
      <c r="N38" s="32"/>
      <c r="O38" s="76">
        <f t="shared" si="2"/>
        <v>0</v>
      </c>
      <c r="P38" s="76">
        <f t="shared" si="3"/>
        <v>72000</v>
      </c>
      <c r="Q38" s="79">
        <v>650000</v>
      </c>
      <c r="R38" s="37"/>
      <c r="S38" s="33">
        <v>0</v>
      </c>
      <c r="T38" s="33">
        <v>5000</v>
      </c>
      <c r="U38" s="33">
        <f t="shared" si="4"/>
        <v>727000</v>
      </c>
      <c r="V38" s="34">
        <f t="shared" si="5"/>
        <v>20014000</v>
      </c>
      <c r="Y38" s="29"/>
    </row>
    <row r="39" spans="1:25">
      <c r="A39" s="38" t="s">
        <v>84</v>
      </c>
      <c r="B39" s="31">
        <f>VLOOKUP(A39,收支彙整!A:O,11,FALSE)</f>
        <v>22760000</v>
      </c>
      <c r="C39" s="79"/>
      <c r="D39" s="79"/>
      <c r="E39" s="73">
        <v>700000</v>
      </c>
      <c r="F39" s="73"/>
      <c r="G39" s="79">
        <v>683000</v>
      </c>
      <c r="H39" s="32">
        <v>232000</v>
      </c>
      <c r="I39" s="32"/>
      <c r="J39" s="32">
        <v>11000</v>
      </c>
      <c r="K39" s="32">
        <v>72000</v>
      </c>
      <c r="L39" s="32">
        <v>0</v>
      </c>
      <c r="M39" s="32">
        <v>12000</v>
      </c>
      <c r="N39" s="32"/>
      <c r="O39" s="76">
        <f t="shared" si="2"/>
        <v>926000</v>
      </c>
      <c r="P39" s="76">
        <f t="shared" si="3"/>
        <v>84000</v>
      </c>
      <c r="Q39" s="79">
        <v>650000</v>
      </c>
      <c r="R39" s="33">
        <v>0</v>
      </c>
      <c r="S39" s="33">
        <v>0</v>
      </c>
      <c r="T39" s="33">
        <v>6000</v>
      </c>
      <c r="U39" s="33">
        <f t="shared" si="4"/>
        <v>2366000</v>
      </c>
      <c r="V39" s="34">
        <f t="shared" si="5"/>
        <v>20394000</v>
      </c>
      <c r="Y39" s="29"/>
    </row>
    <row r="40" spans="1:25">
      <c r="A40" s="38" t="s">
        <v>85</v>
      </c>
      <c r="B40" s="31">
        <f>VLOOKUP(A40,收支彙整!A:O,11,FALSE)</f>
        <v>19474000</v>
      </c>
      <c r="C40" s="79"/>
      <c r="D40" s="79"/>
      <c r="E40" s="73"/>
      <c r="F40" s="73"/>
      <c r="G40" s="79">
        <v>0</v>
      </c>
      <c r="H40" s="32">
        <v>0</v>
      </c>
      <c r="I40" s="32"/>
      <c r="J40" s="32">
        <v>0</v>
      </c>
      <c r="K40" s="32">
        <v>60000</v>
      </c>
      <c r="L40" s="32">
        <v>0</v>
      </c>
      <c r="M40" s="32"/>
      <c r="N40" s="32"/>
      <c r="O40" s="76">
        <f t="shared" si="2"/>
        <v>0</v>
      </c>
      <c r="P40" s="76">
        <f t="shared" si="3"/>
        <v>60000</v>
      </c>
      <c r="Q40" s="79">
        <v>650000</v>
      </c>
      <c r="R40" s="37"/>
      <c r="S40" s="33">
        <v>0</v>
      </c>
      <c r="T40" s="33">
        <v>4000</v>
      </c>
      <c r="U40" s="33">
        <f t="shared" si="4"/>
        <v>714000</v>
      </c>
      <c r="V40" s="34">
        <f t="shared" si="5"/>
        <v>18760000</v>
      </c>
      <c r="Y40" s="29"/>
    </row>
    <row r="41" spans="1:25" ht="19.5" customHeight="1">
      <c r="A41" s="38" t="s">
        <v>86</v>
      </c>
      <c r="B41" s="31">
        <f>VLOOKUP(A41,收支彙整!A:O,11,FALSE)</f>
        <v>47199000</v>
      </c>
      <c r="C41" s="79"/>
      <c r="D41" s="79"/>
      <c r="E41" s="73">
        <v>600000</v>
      </c>
      <c r="F41" s="73"/>
      <c r="G41" s="79">
        <v>683000</v>
      </c>
      <c r="H41" s="32">
        <v>232000</v>
      </c>
      <c r="I41" s="32"/>
      <c r="J41" s="32">
        <v>22000</v>
      </c>
      <c r="K41" s="32">
        <v>132000</v>
      </c>
      <c r="L41" s="32">
        <v>48000</v>
      </c>
      <c r="M41" s="32">
        <v>24000</v>
      </c>
      <c r="N41" s="32">
        <v>48000</v>
      </c>
      <c r="O41" s="76">
        <f t="shared" si="2"/>
        <v>937000</v>
      </c>
      <c r="P41" s="76">
        <f t="shared" si="3"/>
        <v>252000</v>
      </c>
      <c r="Q41" s="79">
        <v>0</v>
      </c>
      <c r="R41" s="33">
        <v>392000</v>
      </c>
      <c r="S41" s="33">
        <v>0</v>
      </c>
      <c r="T41" s="33">
        <v>13000</v>
      </c>
      <c r="U41" s="33">
        <f t="shared" si="4"/>
        <v>2194000</v>
      </c>
      <c r="V41" s="34">
        <f t="shared" si="5"/>
        <v>45005000</v>
      </c>
      <c r="Y41" s="29"/>
    </row>
    <row r="42" spans="1:25">
      <c r="A42" s="38" t="s">
        <v>87</v>
      </c>
      <c r="B42" s="31">
        <f>VLOOKUP(A42,收支彙整!A:O,11,FALSE)</f>
        <v>24870000</v>
      </c>
      <c r="C42" s="79"/>
      <c r="D42" s="79"/>
      <c r="E42" s="73">
        <v>1300000</v>
      </c>
      <c r="F42" s="73"/>
      <c r="G42" s="79">
        <v>683000</v>
      </c>
      <c r="H42" s="32">
        <v>232000</v>
      </c>
      <c r="I42" s="32"/>
      <c r="J42" s="32">
        <v>22000</v>
      </c>
      <c r="K42" s="32">
        <v>72000</v>
      </c>
      <c r="L42" s="32">
        <v>0</v>
      </c>
      <c r="M42" s="32">
        <v>12000</v>
      </c>
      <c r="N42" s="32"/>
      <c r="O42" s="76">
        <f t="shared" si="2"/>
        <v>937000</v>
      </c>
      <c r="P42" s="76">
        <f t="shared" si="3"/>
        <v>84000</v>
      </c>
      <c r="Q42" s="79">
        <v>650000</v>
      </c>
      <c r="R42" s="39">
        <v>0</v>
      </c>
      <c r="S42" s="33">
        <v>650000</v>
      </c>
      <c r="T42" s="33">
        <v>6000</v>
      </c>
      <c r="U42" s="33">
        <f t="shared" si="4"/>
        <v>3627000</v>
      </c>
      <c r="V42" s="34">
        <f t="shared" si="5"/>
        <v>21243000</v>
      </c>
      <c r="Y42" s="29"/>
    </row>
    <row r="43" spans="1:25">
      <c r="A43" s="38" t="s">
        <v>88</v>
      </c>
      <c r="B43" s="31">
        <f>VLOOKUP(A43,收支彙整!A:O,11,FALSE)</f>
        <v>19812000</v>
      </c>
      <c r="C43" s="79"/>
      <c r="D43" s="79"/>
      <c r="E43" s="73">
        <v>1300000</v>
      </c>
      <c r="F43" s="73"/>
      <c r="G43" s="79">
        <v>683000</v>
      </c>
      <c r="H43" s="32">
        <v>232000</v>
      </c>
      <c r="I43" s="32"/>
      <c r="J43" s="32">
        <v>22000</v>
      </c>
      <c r="K43" s="32">
        <v>72000</v>
      </c>
      <c r="L43" s="32">
        <v>0</v>
      </c>
      <c r="M43" s="32">
        <v>12000</v>
      </c>
      <c r="N43" s="32"/>
      <c r="O43" s="76">
        <f t="shared" si="2"/>
        <v>937000</v>
      </c>
      <c r="P43" s="76">
        <f t="shared" si="3"/>
        <v>84000</v>
      </c>
      <c r="Q43" s="79">
        <v>650000</v>
      </c>
      <c r="R43" s="39">
        <v>0</v>
      </c>
      <c r="S43" s="33">
        <v>0</v>
      </c>
      <c r="T43" s="33">
        <v>6000</v>
      </c>
      <c r="U43" s="33">
        <f t="shared" si="4"/>
        <v>2977000</v>
      </c>
      <c r="V43" s="34">
        <f t="shared" si="5"/>
        <v>16835000</v>
      </c>
      <c r="Y43" s="29"/>
    </row>
    <row r="44" spans="1:25" ht="19.5" customHeight="1">
      <c r="A44" s="38" t="s">
        <v>89</v>
      </c>
      <c r="B44" s="31">
        <f>VLOOKUP(A44,收支彙整!A:O,11,FALSE)</f>
        <v>22814000</v>
      </c>
      <c r="C44" s="79"/>
      <c r="D44" s="79"/>
      <c r="E44" s="73">
        <v>700000</v>
      </c>
      <c r="F44" s="73"/>
      <c r="G44" s="79">
        <v>683000</v>
      </c>
      <c r="H44" s="32">
        <v>232000</v>
      </c>
      <c r="I44" s="32"/>
      <c r="J44" s="32">
        <v>11000</v>
      </c>
      <c r="K44" s="32">
        <v>72000</v>
      </c>
      <c r="L44" s="32">
        <v>0</v>
      </c>
      <c r="M44" s="32">
        <v>12000</v>
      </c>
      <c r="N44" s="32"/>
      <c r="O44" s="76">
        <f t="shared" si="2"/>
        <v>926000</v>
      </c>
      <c r="P44" s="76">
        <f t="shared" si="3"/>
        <v>84000</v>
      </c>
      <c r="Q44" s="79">
        <v>650000</v>
      </c>
      <c r="R44" s="39">
        <v>0</v>
      </c>
      <c r="S44" s="33">
        <v>650000</v>
      </c>
      <c r="T44" s="33">
        <v>6000</v>
      </c>
      <c r="U44" s="33">
        <f t="shared" si="4"/>
        <v>3016000</v>
      </c>
      <c r="V44" s="34">
        <f t="shared" si="5"/>
        <v>19798000</v>
      </c>
      <c r="Y44" s="29"/>
    </row>
    <row r="45" spans="1:25">
      <c r="A45" s="38" t="s">
        <v>90</v>
      </c>
      <c r="B45" s="31">
        <f>VLOOKUP(A45,收支彙整!A:O,11,FALSE)</f>
        <v>20324000</v>
      </c>
      <c r="C45" s="79"/>
      <c r="D45" s="79"/>
      <c r="E45" s="73"/>
      <c r="F45" s="73"/>
      <c r="G45" s="79">
        <v>0</v>
      </c>
      <c r="H45" s="32">
        <v>0</v>
      </c>
      <c r="I45" s="32"/>
      <c r="J45" s="32">
        <v>0</v>
      </c>
      <c r="K45" s="32">
        <v>72000</v>
      </c>
      <c r="L45" s="32">
        <v>0</v>
      </c>
      <c r="M45" s="32"/>
      <c r="N45" s="32"/>
      <c r="O45" s="76">
        <f t="shared" si="2"/>
        <v>0</v>
      </c>
      <c r="P45" s="76">
        <f t="shared" si="3"/>
        <v>72000</v>
      </c>
      <c r="Q45" s="79">
        <v>0</v>
      </c>
      <c r="R45" s="37"/>
      <c r="S45" s="33">
        <v>0</v>
      </c>
      <c r="T45" s="33">
        <v>5000</v>
      </c>
      <c r="U45" s="33">
        <f t="shared" si="4"/>
        <v>77000</v>
      </c>
      <c r="V45" s="34">
        <f t="shared" si="5"/>
        <v>20247000</v>
      </c>
      <c r="Y45" s="29"/>
    </row>
    <row r="46" spans="1:25" ht="19.5" customHeight="1">
      <c r="A46" s="38" t="s">
        <v>91</v>
      </c>
      <c r="B46" s="31">
        <f>VLOOKUP(A46,收支彙整!A:O,11,FALSE)</f>
        <v>28427000</v>
      </c>
      <c r="C46" s="79"/>
      <c r="D46" s="79"/>
      <c r="E46" s="73">
        <v>1400000</v>
      </c>
      <c r="F46" s="73"/>
      <c r="G46" s="79">
        <v>683000</v>
      </c>
      <c r="H46" s="32">
        <v>232000</v>
      </c>
      <c r="I46" s="32"/>
      <c r="J46" s="32">
        <v>22000</v>
      </c>
      <c r="K46" s="32">
        <v>72000</v>
      </c>
      <c r="L46" s="32">
        <v>0</v>
      </c>
      <c r="M46" s="32">
        <v>24000</v>
      </c>
      <c r="N46" s="32"/>
      <c r="O46" s="76">
        <f t="shared" si="2"/>
        <v>937000</v>
      </c>
      <c r="P46" s="76">
        <f t="shared" si="3"/>
        <v>96000</v>
      </c>
      <c r="Q46" s="79">
        <v>0</v>
      </c>
      <c r="R46" s="37">
        <v>518000</v>
      </c>
      <c r="S46" s="33">
        <v>650000</v>
      </c>
      <c r="T46" s="33">
        <v>7000</v>
      </c>
      <c r="U46" s="33">
        <f t="shared" si="4"/>
        <v>3608000</v>
      </c>
      <c r="V46" s="34">
        <f t="shared" si="5"/>
        <v>24819000</v>
      </c>
      <c r="Y46" s="29"/>
    </row>
    <row r="47" spans="1:25">
      <c r="A47" s="36" t="s">
        <v>92</v>
      </c>
      <c r="B47" s="31">
        <f>VLOOKUP(A47,收支彙整!A:O,11,FALSE)</f>
        <v>34711000</v>
      </c>
      <c r="C47" s="79"/>
      <c r="D47" s="79"/>
      <c r="E47" s="73"/>
      <c r="F47" s="73"/>
      <c r="G47" s="79">
        <v>683000</v>
      </c>
      <c r="H47" s="32">
        <v>232000</v>
      </c>
      <c r="I47" s="32"/>
      <c r="J47" s="32">
        <v>22000</v>
      </c>
      <c r="K47" s="32">
        <v>84000</v>
      </c>
      <c r="L47" s="32">
        <v>0</v>
      </c>
      <c r="M47" s="32">
        <v>24000</v>
      </c>
      <c r="N47" s="32">
        <v>23000</v>
      </c>
      <c r="O47" s="76">
        <f t="shared" si="2"/>
        <v>937000</v>
      </c>
      <c r="P47" s="76">
        <f t="shared" si="3"/>
        <v>131000</v>
      </c>
      <c r="Q47" s="79">
        <v>0</v>
      </c>
      <c r="R47" s="33">
        <v>448000</v>
      </c>
      <c r="S47" s="33">
        <v>650000</v>
      </c>
      <c r="T47" s="33">
        <v>8000</v>
      </c>
      <c r="U47" s="33">
        <f t="shared" si="4"/>
        <v>2174000</v>
      </c>
      <c r="V47" s="34">
        <f t="shared" si="5"/>
        <v>32537000</v>
      </c>
      <c r="Y47" s="29"/>
    </row>
    <row r="48" spans="1:25">
      <c r="A48" s="38" t="s">
        <v>93</v>
      </c>
      <c r="B48" s="31">
        <f>VLOOKUP(A48,收支彙整!A:O,11,FALSE)</f>
        <v>25973000</v>
      </c>
      <c r="C48" s="79"/>
      <c r="D48" s="79"/>
      <c r="E48" s="73">
        <v>1300000</v>
      </c>
      <c r="F48" s="73"/>
      <c r="G48" s="79">
        <v>683000</v>
      </c>
      <c r="H48" s="32">
        <v>232000</v>
      </c>
      <c r="I48" s="32"/>
      <c r="J48" s="32">
        <v>22000</v>
      </c>
      <c r="K48" s="32">
        <v>72000</v>
      </c>
      <c r="L48" s="32">
        <v>0</v>
      </c>
      <c r="M48" s="32">
        <v>12000</v>
      </c>
      <c r="N48" s="32"/>
      <c r="O48" s="76">
        <f t="shared" si="2"/>
        <v>937000</v>
      </c>
      <c r="P48" s="76">
        <f t="shared" si="3"/>
        <v>84000</v>
      </c>
      <c r="Q48" s="79">
        <v>0</v>
      </c>
      <c r="R48" s="39">
        <v>0</v>
      </c>
      <c r="S48" s="33">
        <v>650000</v>
      </c>
      <c r="T48" s="33">
        <v>6000</v>
      </c>
      <c r="U48" s="33">
        <f t="shared" si="4"/>
        <v>2977000</v>
      </c>
      <c r="V48" s="34">
        <f t="shared" si="5"/>
        <v>22996000</v>
      </c>
      <c r="Y48" s="29"/>
    </row>
    <row r="49" spans="1:25">
      <c r="A49" s="36" t="s">
        <v>94</v>
      </c>
      <c r="B49" s="31">
        <f>VLOOKUP(A49,收支彙整!A:O,11,FALSE)</f>
        <v>25021000</v>
      </c>
      <c r="C49" s="79"/>
      <c r="D49" s="79"/>
      <c r="E49" s="73">
        <v>1900000</v>
      </c>
      <c r="F49" s="73"/>
      <c r="G49" s="79">
        <v>683000</v>
      </c>
      <c r="H49" s="32">
        <v>232000</v>
      </c>
      <c r="I49" s="32"/>
      <c r="J49" s="32">
        <v>32000</v>
      </c>
      <c r="K49" s="32">
        <v>72000</v>
      </c>
      <c r="L49" s="32">
        <v>0</v>
      </c>
      <c r="M49" s="32">
        <v>12000</v>
      </c>
      <c r="N49" s="32"/>
      <c r="O49" s="76">
        <f t="shared" si="2"/>
        <v>947000</v>
      </c>
      <c r="P49" s="76">
        <f t="shared" si="3"/>
        <v>84000</v>
      </c>
      <c r="Q49" s="79">
        <v>0</v>
      </c>
      <c r="R49" s="33">
        <v>0</v>
      </c>
      <c r="S49" s="33">
        <v>1300000</v>
      </c>
      <c r="T49" s="33">
        <v>7000</v>
      </c>
      <c r="U49" s="33">
        <f t="shared" si="4"/>
        <v>4238000</v>
      </c>
      <c r="V49" s="34">
        <f t="shared" si="5"/>
        <v>20783000</v>
      </c>
      <c r="Y49" s="29"/>
    </row>
    <row r="50" spans="1:25">
      <c r="A50" s="81" t="s">
        <v>95</v>
      </c>
      <c r="B50" s="31">
        <f>VLOOKUP(A50,收支彙整!A:O,11,FALSE)</f>
        <v>49239000</v>
      </c>
      <c r="C50" s="79"/>
      <c r="D50" s="79">
        <v>800000</v>
      </c>
      <c r="E50" s="73"/>
      <c r="F50" s="73"/>
      <c r="G50" s="79">
        <v>683000</v>
      </c>
      <c r="H50" s="32">
        <v>232000</v>
      </c>
      <c r="I50" s="32"/>
      <c r="J50" s="32">
        <v>22000</v>
      </c>
      <c r="K50" s="32">
        <v>156000</v>
      </c>
      <c r="L50" s="32">
        <v>48000</v>
      </c>
      <c r="M50" s="32">
        <v>24000</v>
      </c>
      <c r="N50" s="32">
        <v>23000</v>
      </c>
      <c r="O50" s="76">
        <f t="shared" si="2"/>
        <v>937000</v>
      </c>
      <c r="P50" s="76">
        <f t="shared" si="3"/>
        <v>251000</v>
      </c>
      <c r="Q50" s="79">
        <v>0</v>
      </c>
      <c r="R50" s="33">
        <v>574000</v>
      </c>
      <c r="S50" s="33">
        <v>650000</v>
      </c>
      <c r="T50" s="33">
        <v>14000</v>
      </c>
      <c r="U50" s="33">
        <f t="shared" si="4"/>
        <v>3226000</v>
      </c>
      <c r="V50" s="34">
        <f t="shared" si="5"/>
        <v>46013000</v>
      </c>
      <c r="Y50" s="29"/>
    </row>
    <row r="51" spans="1:25" ht="19.5" customHeight="1">
      <c r="A51" s="81" t="s">
        <v>96</v>
      </c>
      <c r="B51" s="31">
        <f>VLOOKUP(A51,收支彙整!A:O,11,FALSE)</f>
        <v>23013000</v>
      </c>
      <c r="C51" s="79"/>
      <c r="D51" s="79"/>
      <c r="E51" s="73">
        <v>1300000</v>
      </c>
      <c r="F51" s="73"/>
      <c r="G51" s="79">
        <v>683000</v>
      </c>
      <c r="H51" s="32">
        <v>232000</v>
      </c>
      <c r="I51" s="32"/>
      <c r="J51" s="32">
        <v>22000</v>
      </c>
      <c r="K51" s="32">
        <v>72000</v>
      </c>
      <c r="L51" s="32">
        <v>0</v>
      </c>
      <c r="M51" s="32">
        <v>12000</v>
      </c>
      <c r="N51" s="32"/>
      <c r="O51" s="76">
        <f t="shared" si="2"/>
        <v>937000</v>
      </c>
      <c r="P51" s="76">
        <f t="shared" si="3"/>
        <v>84000</v>
      </c>
      <c r="Q51" s="79">
        <v>0</v>
      </c>
      <c r="R51" s="33">
        <v>0</v>
      </c>
      <c r="S51" s="33">
        <v>650000</v>
      </c>
      <c r="T51" s="33">
        <v>6000</v>
      </c>
      <c r="U51" s="33">
        <f t="shared" si="4"/>
        <v>2977000</v>
      </c>
      <c r="V51" s="34">
        <f t="shared" si="5"/>
        <v>20036000</v>
      </c>
      <c r="Y51" s="29"/>
    </row>
    <row r="52" spans="1:25">
      <c r="A52" s="38" t="s">
        <v>97</v>
      </c>
      <c r="B52" s="31">
        <f>VLOOKUP(A52,收支彙整!A:O,11,FALSE)</f>
        <v>13817000</v>
      </c>
      <c r="C52" s="79"/>
      <c r="D52" s="79"/>
      <c r="E52" s="73"/>
      <c r="F52" s="73"/>
      <c r="G52" s="79">
        <v>0</v>
      </c>
      <c r="H52" s="32">
        <v>0</v>
      </c>
      <c r="I52" s="32"/>
      <c r="J52" s="32">
        <v>0</v>
      </c>
      <c r="K52" s="32">
        <v>72000</v>
      </c>
      <c r="L52" s="32">
        <v>0</v>
      </c>
      <c r="M52" s="32"/>
      <c r="N52" s="32"/>
      <c r="O52" s="76">
        <f t="shared" si="2"/>
        <v>0</v>
      </c>
      <c r="P52" s="76">
        <f t="shared" si="3"/>
        <v>72000</v>
      </c>
      <c r="Q52" s="79">
        <v>650000</v>
      </c>
      <c r="R52" s="37"/>
      <c r="S52" s="33">
        <v>0</v>
      </c>
      <c r="T52" s="33">
        <v>5000</v>
      </c>
      <c r="U52" s="33">
        <f t="shared" si="4"/>
        <v>727000</v>
      </c>
      <c r="V52" s="34">
        <f t="shared" si="5"/>
        <v>13090000</v>
      </c>
      <c r="Y52" s="29"/>
    </row>
    <row r="53" spans="1:25">
      <c r="A53" s="38" t="s">
        <v>98</v>
      </c>
      <c r="B53" s="31">
        <f>VLOOKUP(A53,收支彙整!A:O,11,FALSE)</f>
        <v>14795000</v>
      </c>
      <c r="C53" s="79"/>
      <c r="D53" s="79"/>
      <c r="E53" s="73"/>
      <c r="F53" s="73"/>
      <c r="G53" s="79">
        <v>0</v>
      </c>
      <c r="H53" s="32">
        <v>0</v>
      </c>
      <c r="I53" s="32"/>
      <c r="J53" s="32">
        <v>0</v>
      </c>
      <c r="K53" s="32">
        <v>60000</v>
      </c>
      <c r="L53" s="32">
        <v>0</v>
      </c>
      <c r="M53" s="32"/>
      <c r="N53" s="32"/>
      <c r="O53" s="76">
        <f t="shared" si="2"/>
        <v>0</v>
      </c>
      <c r="P53" s="76">
        <f t="shared" si="3"/>
        <v>60000</v>
      </c>
      <c r="Q53" s="79">
        <v>650000</v>
      </c>
      <c r="R53" s="37"/>
      <c r="S53" s="33">
        <v>0</v>
      </c>
      <c r="T53" s="33">
        <v>4000</v>
      </c>
      <c r="U53" s="33">
        <f t="shared" si="4"/>
        <v>714000</v>
      </c>
      <c r="V53" s="34">
        <f t="shared" si="5"/>
        <v>14081000</v>
      </c>
      <c r="Y53" s="29"/>
    </row>
    <row r="54" spans="1:25" ht="19.5" customHeight="1">
      <c r="A54" s="38" t="s">
        <v>99</v>
      </c>
      <c r="B54" s="31">
        <f>VLOOKUP(A54,收支彙整!A:O,11,FALSE)</f>
        <v>21100000</v>
      </c>
      <c r="C54" s="79"/>
      <c r="D54" s="79"/>
      <c r="E54" s="73"/>
      <c r="F54" s="73"/>
      <c r="G54" s="79">
        <v>683000</v>
      </c>
      <c r="H54" s="32">
        <v>232000</v>
      </c>
      <c r="I54" s="32"/>
      <c r="J54" s="32">
        <v>11000</v>
      </c>
      <c r="K54" s="32">
        <v>72000</v>
      </c>
      <c r="L54" s="32">
        <v>0</v>
      </c>
      <c r="M54" s="32">
        <v>12000</v>
      </c>
      <c r="N54" s="32"/>
      <c r="O54" s="76">
        <f t="shared" si="2"/>
        <v>926000</v>
      </c>
      <c r="P54" s="76">
        <f t="shared" si="3"/>
        <v>84000</v>
      </c>
      <c r="Q54" s="79">
        <v>650000</v>
      </c>
      <c r="R54" s="39">
        <v>28000</v>
      </c>
      <c r="S54" s="33">
        <v>0</v>
      </c>
      <c r="T54" s="33">
        <v>6000</v>
      </c>
      <c r="U54" s="33">
        <f t="shared" si="4"/>
        <v>1694000</v>
      </c>
      <c r="V54" s="34">
        <f t="shared" si="5"/>
        <v>19406000</v>
      </c>
      <c r="Y54" s="29"/>
    </row>
    <row r="55" spans="1:25">
      <c r="A55" s="38" t="s">
        <v>100</v>
      </c>
      <c r="B55" s="31">
        <f>VLOOKUP(A55,收支彙整!A:O,11,FALSE)</f>
        <v>23288000</v>
      </c>
      <c r="C55" s="79"/>
      <c r="D55" s="79"/>
      <c r="E55" s="73"/>
      <c r="F55" s="73"/>
      <c r="G55" s="79">
        <v>683000</v>
      </c>
      <c r="H55" s="32">
        <v>232000</v>
      </c>
      <c r="I55" s="32"/>
      <c r="J55" s="32">
        <v>22000</v>
      </c>
      <c r="K55" s="32">
        <v>72000</v>
      </c>
      <c r="L55" s="32">
        <v>0</v>
      </c>
      <c r="M55" s="32">
        <v>12000</v>
      </c>
      <c r="N55" s="32"/>
      <c r="O55" s="76">
        <f t="shared" si="2"/>
        <v>937000</v>
      </c>
      <c r="P55" s="76">
        <f t="shared" si="3"/>
        <v>84000</v>
      </c>
      <c r="Q55" s="79">
        <v>0</v>
      </c>
      <c r="R55" s="39">
        <v>238000</v>
      </c>
      <c r="S55" s="33">
        <v>1300000</v>
      </c>
      <c r="T55" s="33">
        <v>6000</v>
      </c>
      <c r="U55" s="33">
        <f t="shared" si="4"/>
        <v>2565000</v>
      </c>
      <c r="V55" s="34">
        <f t="shared" si="5"/>
        <v>20723000</v>
      </c>
      <c r="Y55" s="29"/>
    </row>
    <row r="56" spans="1:25">
      <c r="A56" s="38" t="s">
        <v>101</v>
      </c>
      <c r="B56" s="31">
        <f>VLOOKUP(A56,收支彙整!A:O,11,FALSE)</f>
        <v>19391000</v>
      </c>
      <c r="C56" s="79"/>
      <c r="D56" s="79"/>
      <c r="E56" s="73">
        <v>1300000</v>
      </c>
      <c r="F56" s="73"/>
      <c r="G56" s="79">
        <v>683000</v>
      </c>
      <c r="H56" s="32">
        <v>232000</v>
      </c>
      <c r="I56" s="32"/>
      <c r="J56" s="32">
        <v>22000</v>
      </c>
      <c r="K56" s="32">
        <v>72000</v>
      </c>
      <c r="L56" s="32">
        <v>0</v>
      </c>
      <c r="M56" s="32">
        <v>12000</v>
      </c>
      <c r="N56" s="32"/>
      <c r="O56" s="76">
        <f t="shared" si="2"/>
        <v>937000</v>
      </c>
      <c r="P56" s="76">
        <f t="shared" si="3"/>
        <v>84000</v>
      </c>
      <c r="Q56" s="79">
        <v>0</v>
      </c>
      <c r="R56" s="33">
        <v>0</v>
      </c>
      <c r="S56" s="33">
        <v>650000</v>
      </c>
      <c r="T56" s="33">
        <v>6000</v>
      </c>
      <c r="U56" s="33">
        <f t="shared" si="4"/>
        <v>2977000</v>
      </c>
      <c r="V56" s="34">
        <f t="shared" si="5"/>
        <v>16414000</v>
      </c>
      <c r="Y56" s="29"/>
    </row>
    <row r="57" spans="1:25" ht="19.5" customHeight="1">
      <c r="A57" s="38" t="s">
        <v>102</v>
      </c>
      <c r="B57" s="31">
        <f>VLOOKUP(A57,收支彙整!A:O,11,FALSE)</f>
        <v>23539000</v>
      </c>
      <c r="C57" s="79"/>
      <c r="D57" s="79"/>
      <c r="E57" s="73"/>
      <c r="F57" s="73"/>
      <c r="G57" s="79">
        <v>683000</v>
      </c>
      <c r="H57" s="32">
        <v>232000</v>
      </c>
      <c r="I57" s="32"/>
      <c r="J57" s="32">
        <v>22000</v>
      </c>
      <c r="K57" s="32">
        <v>84000</v>
      </c>
      <c r="L57" s="32">
        <v>0</v>
      </c>
      <c r="M57" s="32">
        <v>12000</v>
      </c>
      <c r="N57" s="32"/>
      <c r="O57" s="76">
        <f t="shared" si="2"/>
        <v>937000</v>
      </c>
      <c r="P57" s="76">
        <f t="shared" si="3"/>
        <v>96000</v>
      </c>
      <c r="Q57" s="79">
        <v>0</v>
      </c>
      <c r="R57" s="33">
        <v>182000</v>
      </c>
      <c r="S57" s="33">
        <v>650000</v>
      </c>
      <c r="T57" s="33">
        <v>7000</v>
      </c>
      <c r="U57" s="33">
        <f t="shared" si="4"/>
        <v>1872000</v>
      </c>
      <c r="V57" s="34">
        <f t="shared" si="5"/>
        <v>21667000</v>
      </c>
      <c r="Y57" s="29"/>
    </row>
    <row r="58" spans="1:25">
      <c r="A58" s="38" t="s">
        <v>103</v>
      </c>
      <c r="B58" s="31">
        <f>VLOOKUP(A58,收支彙整!A:O,11,FALSE)</f>
        <v>14374000</v>
      </c>
      <c r="C58" s="79"/>
      <c r="D58" s="79"/>
      <c r="E58" s="73"/>
      <c r="F58" s="73"/>
      <c r="G58" s="79">
        <v>0</v>
      </c>
      <c r="H58" s="32">
        <v>0</v>
      </c>
      <c r="I58" s="32"/>
      <c r="J58" s="32">
        <v>0</v>
      </c>
      <c r="K58" s="32">
        <v>48000</v>
      </c>
      <c r="L58" s="32">
        <v>0</v>
      </c>
      <c r="M58" s="32"/>
      <c r="N58" s="32"/>
      <c r="O58" s="76">
        <f t="shared" si="2"/>
        <v>0</v>
      </c>
      <c r="P58" s="76">
        <f t="shared" si="3"/>
        <v>48000</v>
      </c>
      <c r="Q58" s="79">
        <v>650000</v>
      </c>
      <c r="R58" s="37"/>
      <c r="S58" s="33">
        <v>0</v>
      </c>
      <c r="T58" s="33">
        <v>3000</v>
      </c>
      <c r="U58" s="33">
        <f t="shared" si="4"/>
        <v>701000</v>
      </c>
      <c r="V58" s="34">
        <f t="shared" si="5"/>
        <v>13673000</v>
      </c>
      <c r="Y58" s="29"/>
    </row>
    <row r="59" spans="1:25">
      <c r="A59" s="38" t="s">
        <v>104</v>
      </c>
      <c r="B59" s="31">
        <f>VLOOKUP(A59,收支彙整!A:O,11,FALSE)</f>
        <v>18339000</v>
      </c>
      <c r="C59" s="79"/>
      <c r="D59" s="79"/>
      <c r="E59" s="73">
        <v>700000</v>
      </c>
      <c r="F59" s="73"/>
      <c r="G59" s="79">
        <v>683000</v>
      </c>
      <c r="H59" s="32">
        <v>232000</v>
      </c>
      <c r="I59" s="32"/>
      <c r="J59" s="32">
        <v>11000</v>
      </c>
      <c r="K59" s="32">
        <v>72000</v>
      </c>
      <c r="L59" s="32">
        <v>0</v>
      </c>
      <c r="M59" s="32">
        <v>12000</v>
      </c>
      <c r="N59" s="32"/>
      <c r="O59" s="76">
        <f t="shared" si="2"/>
        <v>926000</v>
      </c>
      <c r="P59" s="76">
        <f t="shared" si="3"/>
        <v>84000</v>
      </c>
      <c r="Q59" s="79">
        <v>650000</v>
      </c>
      <c r="R59" s="39">
        <v>0</v>
      </c>
      <c r="S59" s="33">
        <v>0</v>
      </c>
      <c r="T59" s="33">
        <v>6000</v>
      </c>
      <c r="U59" s="33">
        <f t="shared" si="4"/>
        <v>2366000</v>
      </c>
      <c r="V59" s="34">
        <f t="shared" si="5"/>
        <v>15973000</v>
      </c>
      <c r="Y59" s="29"/>
    </row>
    <row r="60" spans="1:25" ht="19.5" customHeight="1">
      <c r="A60" s="38" t="s">
        <v>105</v>
      </c>
      <c r="B60" s="31">
        <f>VLOOKUP(A60,收支彙整!A:O,11,FALSE)</f>
        <v>19176000</v>
      </c>
      <c r="C60" s="79"/>
      <c r="D60" s="79"/>
      <c r="E60" s="73">
        <v>700000</v>
      </c>
      <c r="F60" s="73"/>
      <c r="G60" s="79">
        <v>683000</v>
      </c>
      <c r="H60" s="32">
        <v>232000</v>
      </c>
      <c r="I60" s="32"/>
      <c r="J60" s="32">
        <v>11000</v>
      </c>
      <c r="K60" s="32">
        <v>72000</v>
      </c>
      <c r="L60" s="32">
        <v>0</v>
      </c>
      <c r="M60" s="32">
        <v>12000</v>
      </c>
      <c r="N60" s="32"/>
      <c r="O60" s="76">
        <f t="shared" si="2"/>
        <v>926000</v>
      </c>
      <c r="P60" s="76">
        <f t="shared" si="3"/>
        <v>84000</v>
      </c>
      <c r="Q60" s="79">
        <v>650000</v>
      </c>
      <c r="R60" s="39">
        <v>0</v>
      </c>
      <c r="S60" s="33">
        <v>0</v>
      </c>
      <c r="T60" s="33">
        <v>6000</v>
      </c>
      <c r="U60" s="33">
        <f t="shared" si="4"/>
        <v>2366000</v>
      </c>
      <c r="V60" s="34">
        <f t="shared" si="5"/>
        <v>16810000</v>
      </c>
      <c r="Y60" s="29"/>
    </row>
    <row r="61" spans="1:25">
      <c r="A61" s="36" t="s">
        <v>106</v>
      </c>
      <c r="B61" s="31">
        <f>VLOOKUP(A61,收支彙整!A:O,11,FALSE)</f>
        <v>72895000</v>
      </c>
      <c r="C61" s="79"/>
      <c r="D61" s="79">
        <v>800000</v>
      </c>
      <c r="E61" s="73">
        <v>1800000</v>
      </c>
      <c r="F61" s="73"/>
      <c r="G61" s="79">
        <v>683000</v>
      </c>
      <c r="H61" s="32">
        <v>379000</v>
      </c>
      <c r="I61" s="32"/>
      <c r="J61" s="32">
        <v>22000</v>
      </c>
      <c r="K61" s="32">
        <v>204000</v>
      </c>
      <c r="L61" s="32">
        <v>96000</v>
      </c>
      <c r="M61" s="32">
        <v>48000</v>
      </c>
      <c r="N61" s="32">
        <v>71000</v>
      </c>
      <c r="O61" s="76">
        <f t="shared" si="2"/>
        <v>1084000</v>
      </c>
      <c r="P61" s="76">
        <f t="shared" si="3"/>
        <v>419000</v>
      </c>
      <c r="Q61" s="79">
        <v>0</v>
      </c>
      <c r="R61" s="33">
        <v>616000</v>
      </c>
      <c r="S61" s="33">
        <v>1300000</v>
      </c>
      <c r="T61" s="33">
        <v>20000</v>
      </c>
      <c r="U61" s="33">
        <f t="shared" si="4"/>
        <v>6039000</v>
      </c>
      <c r="V61" s="34">
        <f t="shared" si="5"/>
        <v>66856000</v>
      </c>
      <c r="Y61" s="29"/>
    </row>
    <row r="62" spans="1:25">
      <c r="A62" s="36" t="s">
        <v>107</v>
      </c>
      <c r="B62" s="31">
        <f>VLOOKUP(A62,收支彙整!A:O,11,FALSE)</f>
        <v>22853000</v>
      </c>
      <c r="C62" s="79"/>
      <c r="D62" s="79"/>
      <c r="E62" s="73">
        <v>1300000</v>
      </c>
      <c r="F62" s="73"/>
      <c r="G62" s="79">
        <v>683000</v>
      </c>
      <c r="H62" s="32">
        <v>232000</v>
      </c>
      <c r="I62" s="32"/>
      <c r="J62" s="32">
        <v>22000</v>
      </c>
      <c r="K62" s="32">
        <v>72000</v>
      </c>
      <c r="L62" s="32">
        <v>0</v>
      </c>
      <c r="M62" s="32">
        <v>12000</v>
      </c>
      <c r="N62" s="32"/>
      <c r="O62" s="76">
        <f t="shared" si="2"/>
        <v>937000</v>
      </c>
      <c r="P62" s="76">
        <f t="shared" si="3"/>
        <v>84000</v>
      </c>
      <c r="Q62" s="79">
        <v>650000</v>
      </c>
      <c r="R62" s="33">
        <v>0</v>
      </c>
      <c r="S62" s="33">
        <v>650000</v>
      </c>
      <c r="T62" s="33">
        <v>6000</v>
      </c>
      <c r="U62" s="33">
        <f t="shared" si="4"/>
        <v>3627000</v>
      </c>
      <c r="V62" s="34">
        <f t="shared" si="5"/>
        <v>19226000</v>
      </c>
      <c r="Y62" s="29"/>
    </row>
    <row r="63" spans="1:25" ht="19.5" customHeight="1">
      <c r="A63" s="38" t="s">
        <v>108</v>
      </c>
      <c r="B63" s="31">
        <f>VLOOKUP(A63,收支彙整!A:O,11,FALSE)</f>
        <v>23508000</v>
      </c>
      <c r="C63" s="79"/>
      <c r="D63" s="79"/>
      <c r="E63" s="73"/>
      <c r="F63" s="73"/>
      <c r="G63" s="79">
        <v>683000</v>
      </c>
      <c r="H63" s="32">
        <v>232000</v>
      </c>
      <c r="I63" s="32"/>
      <c r="J63" s="32">
        <v>11000</v>
      </c>
      <c r="K63" s="32">
        <v>72000</v>
      </c>
      <c r="L63" s="32">
        <v>0</v>
      </c>
      <c r="M63" s="32">
        <v>24000</v>
      </c>
      <c r="N63" s="32"/>
      <c r="O63" s="76">
        <f t="shared" si="2"/>
        <v>926000</v>
      </c>
      <c r="P63" s="76">
        <f t="shared" si="3"/>
        <v>96000</v>
      </c>
      <c r="Q63" s="79">
        <v>650000</v>
      </c>
      <c r="R63" s="39">
        <v>238000</v>
      </c>
      <c r="S63" s="33">
        <v>650000</v>
      </c>
      <c r="T63" s="33">
        <v>6000</v>
      </c>
      <c r="U63" s="33">
        <f t="shared" si="4"/>
        <v>2566000</v>
      </c>
      <c r="V63" s="34">
        <f t="shared" si="5"/>
        <v>20942000</v>
      </c>
      <c r="Y63" s="29"/>
    </row>
    <row r="64" spans="1:25">
      <c r="A64" s="38" t="s">
        <v>109</v>
      </c>
      <c r="B64" s="31">
        <f>VLOOKUP(A64,收支彙整!A:O,11,FALSE)</f>
        <v>15293000</v>
      </c>
      <c r="C64" s="79"/>
      <c r="D64" s="79"/>
      <c r="E64" s="73"/>
      <c r="F64" s="73"/>
      <c r="G64" s="79">
        <v>0</v>
      </c>
      <c r="H64" s="32">
        <v>0</v>
      </c>
      <c r="I64" s="32"/>
      <c r="J64" s="32">
        <v>0</v>
      </c>
      <c r="K64" s="32">
        <v>72000</v>
      </c>
      <c r="L64" s="32">
        <v>0</v>
      </c>
      <c r="M64" s="32"/>
      <c r="N64" s="32"/>
      <c r="O64" s="76">
        <f t="shared" si="2"/>
        <v>0</v>
      </c>
      <c r="P64" s="76">
        <f t="shared" si="3"/>
        <v>72000</v>
      </c>
      <c r="Q64" s="79">
        <v>650000</v>
      </c>
      <c r="R64" s="37"/>
      <c r="S64" s="33">
        <v>0</v>
      </c>
      <c r="T64" s="33">
        <v>5000</v>
      </c>
      <c r="U64" s="33">
        <f t="shared" si="4"/>
        <v>727000</v>
      </c>
      <c r="V64" s="34">
        <f t="shared" si="5"/>
        <v>14566000</v>
      </c>
      <c r="Y64" s="29"/>
    </row>
    <row r="65" spans="1:25">
      <c r="A65" s="36" t="s">
        <v>110</v>
      </c>
      <c r="B65" s="31">
        <f>VLOOKUP(A65,收支彙整!A:O,11,FALSE)</f>
        <v>17186000</v>
      </c>
      <c r="C65" s="79"/>
      <c r="D65" s="79"/>
      <c r="E65" s="73">
        <v>1300000</v>
      </c>
      <c r="F65" s="73"/>
      <c r="G65" s="79">
        <v>683000</v>
      </c>
      <c r="H65" s="32">
        <v>232000</v>
      </c>
      <c r="I65" s="32"/>
      <c r="J65" s="32">
        <v>22000</v>
      </c>
      <c r="K65" s="32">
        <v>72000</v>
      </c>
      <c r="L65" s="32">
        <v>0</v>
      </c>
      <c r="M65" s="32">
        <v>12000</v>
      </c>
      <c r="N65" s="32"/>
      <c r="O65" s="76">
        <f t="shared" si="2"/>
        <v>937000</v>
      </c>
      <c r="P65" s="76">
        <f t="shared" si="3"/>
        <v>84000</v>
      </c>
      <c r="Q65" s="79">
        <v>650000</v>
      </c>
      <c r="R65" s="33">
        <v>0</v>
      </c>
      <c r="S65" s="33">
        <v>1300000</v>
      </c>
      <c r="T65" s="33">
        <v>6000</v>
      </c>
      <c r="U65" s="33">
        <f t="shared" si="4"/>
        <v>4277000</v>
      </c>
      <c r="V65" s="34">
        <f t="shared" si="5"/>
        <v>12909000</v>
      </c>
      <c r="Y65" s="29"/>
    </row>
    <row r="66" spans="1:25" ht="19.5" customHeight="1">
      <c r="A66" s="36" t="s">
        <v>111</v>
      </c>
      <c r="B66" s="31">
        <f>VLOOKUP(A66,收支彙整!A:O,11,FALSE)</f>
        <v>19598000</v>
      </c>
      <c r="C66" s="79"/>
      <c r="D66" s="79"/>
      <c r="E66" s="73"/>
      <c r="F66" s="73"/>
      <c r="G66" s="79">
        <v>683000</v>
      </c>
      <c r="H66" s="32">
        <v>232000</v>
      </c>
      <c r="I66" s="32"/>
      <c r="J66" s="32">
        <v>22000</v>
      </c>
      <c r="K66" s="32">
        <v>72000</v>
      </c>
      <c r="L66" s="32">
        <v>0</v>
      </c>
      <c r="M66" s="32">
        <v>12000</v>
      </c>
      <c r="N66" s="32"/>
      <c r="O66" s="76">
        <f t="shared" si="2"/>
        <v>937000</v>
      </c>
      <c r="P66" s="76">
        <f t="shared" si="3"/>
        <v>84000</v>
      </c>
      <c r="Q66" s="79">
        <v>650000</v>
      </c>
      <c r="R66" s="39">
        <v>196000</v>
      </c>
      <c r="S66" s="33">
        <v>650000</v>
      </c>
      <c r="T66" s="33">
        <v>6000</v>
      </c>
      <c r="U66" s="33">
        <f t="shared" si="4"/>
        <v>2523000</v>
      </c>
      <c r="V66" s="34">
        <f t="shared" si="5"/>
        <v>17075000</v>
      </c>
      <c r="Y66" s="29"/>
    </row>
    <row r="67" spans="1:25">
      <c r="A67" s="38" t="s">
        <v>112</v>
      </c>
      <c r="B67" s="31">
        <f>VLOOKUP(A67,收支彙整!A:O,11,FALSE)</f>
        <v>14937000</v>
      </c>
      <c r="C67" s="79"/>
      <c r="D67" s="79"/>
      <c r="E67" s="73"/>
      <c r="F67" s="73"/>
      <c r="G67" s="79">
        <v>0</v>
      </c>
      <c r="H67" s="32">
        <v>0</v>
      </c>
      <c r="I67" s="32"/>
      <c r="J67" s="32">
        <v>0</v>
      </c>
      <c r="K67" s="32">
        <v>72000</v>
      </c>
      <c r="L67" s="32">
        <v>0</v>
      </c>
      <c r="M67" s="32"/>
      <c r="N67" s="32"/>
      <c r="O67" s="76">
        <f t="shared" si="2"/>
        <v>0</v>
      </c>
      <c r="P67" s="76">
        <f t="shared" si="3"/>
        <v>72000</v>
      </c>
      <c r="Q67" s="79">
        <v>650000</v>
      </c>
      <c r="R67" s="37"/>
      <c r="S67" s="33">
        <v>0</v>
      </c>
      <c r="T67" s="33">
        <v>5000</v>
      </c>
      <c r="U67" s="33">
        <f t="shared" si="4"/>
        <v>727000</v>
      </c>
      <c r="V67" s="34">
        <f t="shared" si="5"/>
        <v>14210000</v>
      </c>
      <c r="Y67" s="29"/>
    </row>
    <row r="68" spans="1:25">
      <c r="A68" s="36" t="s">
        <v>113</v>
      </c>
      <c r="B68" s="31">
        <f>VLOOKUP(A68,收支彙整!A:O,11,FALSE)</f>
        <v>50508000</v>
      </c>
      <c r="C68" s="79"/>
      <c r="D68" s="79">
        <v>800000</v>
      </c>
      <c r="E68" s="73">
        <v>1200000</v>
      </c>
      <c r="F68" s="73"/>
      <c r="G68" s="79">
        <v>683000</v>
      </c>
      <c r="H68" s="32">
        <v>379000</v>
      </c>
      <c r="I68" s="32"/>
      <c r="J68" s="32">
        <v>54000</v>
      </c>
      <c r="K68" s="32">
        <v>168000</v>
      </c>
      <c r="L68" s="32">
        <v>0</v>
      </c>
      <c r="M68" s="32">
        <v>24000</v>
      </c>
      <c r="N68" s="32"/>
      <c r="O68" s="76">
        <f t="shared" si="2"/>
        <v>1116000</v>
      </c>
      <c r="P68" s="76">
        <f t="shared" si="3"/>
        <v>192000</v>
      </c>
      <c r="Q68" s="79">
        <v>0</v>
      </c>
      <c r="R68" s="33">
        <v>700000</v>
      </c>
      <c r="S68" s="33">
        <v>1300000</v>
      </c>
      <c r="T68" s="33">
        <v>14000</v>
      </c>
      <c r="U68" s="33">
        <f t="shared" si="4"/>
        <v>5322000</v>
      </c>
      <c r="V68" s="34">
        <f t="shared" si="5"/>
        <v>45186000</v>
      </c>
      <c r="Y68" s="29"/>
    </row>
    <row r="69" spans="1:25" ht="19.5" customHeight="1">
      <c r="A69" s="38" t="s">
        <v>114</v>
      </c>
      <c r="B69" s="31">
        <f>VLOOKUP(A69,收支彙整!A:O,11,FALSE)</f>
        <v>16609000</v>
      </c>
      <c r="C69" s="79"/>
      <c r="D69" s="79"/>
      <c r="E69" s="73">
        <v>1300000</v>
      </c>
      <c r="F69" s="73"/>
      <c r="G69" s="79">
        <v>683000</v>
      </c>
      <c r="H69" s="32">
        <v>232000</v>
      </c>
      <c r="I69" s="32"/>
      <c r="J69" s="32">
        <v>22000</v>
      </c>
      <c r="K69" s="32">
        <v>72000</v>
      </c>
      <c r="L69" s="32">
        <v>0</v>
      </c>
      <c r="M69" s="32">
        <v>12000</v>
      </c>
      <c r="N69" s="32"/>
      <c r="O69" s="76">
        <f t="shared" si="2"/>
        <v>937000</v>
      </c>
      <c r="P69" s="76">
        <f t="shared" si="3"/>
        <v>84000</v>
      </c>
      <c r="Q69" s="79">
        <v>650000</v>
      </c>
      <c r="R69" s="39">
        <v>0</v>
      </c>
      <c r="S69" s="33">
        <v>0</v>
      </c>
      <c r="T69" s="33">
        <v>6000</v>
      </c>
      <c r="U69" s="33">
        <f t="shared" si="4"/>
        <v>2977000</v>
      </c>
      <c r="V69" s="34">
        <f t="shared" si="5"/>
        <v>13632000</v>
      </c>
      <c r="Y69" s="29"/>
    </row>
    <row r="70" spans="1:25">
      <c r="A70" s="36" t="s">
        <v>115</v>
      </c>
      <c r="B70" s="31">
        <f>VLOOKUP(A70,收支彙整!A:O,11,FALSE)</f>
        <v>21194000</v>
      </c>
      <c r="C70" s="79"/>
      <c r="D70" s="79"/>
      <c r="E70" s="73">
        <v>1300000</v>
      </c>
      <c r="F70" s="73"/>
      <c r="G70" s="79">
        <v>683000</v>
      </c>
      <c r="H70" s="32">
        <v>232000</v>
      </c>
      <c r="I70" s="32"/>
      <c r="J70" s="32">
        <v>22000</v>
      </c>
      <c r="K70" s="32">
        <v>72000</v>
      </c>
      <c r="L70" s="32">
        <v>0</v>
      </c>
      <c r="M70" s="32">
        <v>12000</v>
      </c>
      <c r="N70" s="32"/>
      <c r="O70" s="76">
        <f t="shared" si="2"/>
        <v>937000</v>
      </c>
      <c r="P70" s="76">
        <f t="shared" si="3"/>
        <v>84000</v>
      </c>
      <c r="Q70" s="79">
        <v>650000</v>
      </c>
      <c r="R70" s="33">
        <v>0</v>
      </c>
      <c r="S70" s="33">
        <v>650000</v>
      </c>
      <c r="T70" s="33">
        <v>6000</v>
      </c>
      <c r="U70" s="33">
        <f t="shared" si="4"/>
        <v>3627000</v>
      </c>
      <c r="V70" s="34">
        <f t="shared" si="5"/>
        <v>17567000</v>
      </c>
      <c r="Y70" s="29"/>
    </row>
    <row r="71" spans="1:25">
      <c r="A71" s="36" t="s">
        <v>116</v>
      </c>
      <c r="B71" s="31">
        <f>VLOOKUP(A71,收支彙整!A:O,11,FALSE)</f>
        <v>21261000</v>
      </c>
      <c r="C71" s="79"/>
      <c r="D71" s="79"/>
      <c r="E71" s="73"/>
      <c r="F71" s="73"/>
      <c r="G71" s="79">
        <v>683000</v>
      </c>
      <c r="H71" s="32">
        <v>232000</v>
      </c>
      <c r="I71" s="32"/>
      <c r="J71" s="32">
        <v>22000</v>
      </c>
      <c r="K71" s="32">
        <v>72000</v>
      </c>
      <c r="L71" s="32">
        <v>0</v>
      </c>
      <c r="M71" s="32">
        <v>12000</v>
      </c>
      <c r="N71" s="32"/>
      <c r="O71" s="76">
        <f t="shared" si="2"/>
        <v>937000</v>
      </c>
      <c r="P71" s="76">
        <f t="shared" si="3"/>
        <v>84000</v>
      </c>
      <c r="Q71" s="79">
        <v>0</v>
      </c>
      <c r="R71" s="39">
        <v>238000</v>
      </c>
      <c r="S71" s="33">
        <v>650000</v>
      </c>
      <c r="T71" s="33">
        <v>6000</v>
      </c>
      <c r="U71" s="33">
        <f t="shared" si="4"/>
        <v>1915000</v>
      </c>
      <c r="V71" s="34">
        <f t="shared" si="5"/>
        <v>19346000</v>
      </c>
      <c r="Y71" s="29"/>
    </row>
    <row r="72" spans="1:25" ht="19.5" customHeight="1">
      <c r="A72" s="38" t="s">
        <v>117</v>
      </c>
      <c r="B72" s="31">
        <f>VLOOKUP(A72,收支彙整!A:O,11,FALSE)</f>
        <v>18117000</v>
      </c>
      <c r="C72" s="79"/>
      <c r="D72" s="79"/>
      <c r="E72" s="73">
        <v>1300000</v>
      </c>
      <c r="F72" s="73"/>
      <c r="G72" s="79">
        <v>683000</v>
      </c>
      <c r="H72" s="32">
        <v>232000</v>
      </c>
      <c r="I72" s="32"/>
      <c r="J72" s="32">
        <v>22000</v>
      </c>
      <c r="K72" s="32">
        <v>72000</v>
      </c>
      <c r="L72" s="32">
        <v>0</v>
      </c>
      <c r="M72" s="32">
        <v>12000</v>
      </c>
      <c r="N72" s="32"/>
      <c r="O72" s="76">
        <f t="shared" si="2"/>
        <v>937000</v>
      </c>
      <c r="P72" s="76">
        <f t="shared" si="3"/>
        <v>84000</v>
      </c>
      <c r="Q72" s="79">
        <v>0</v>
      </c>
      <c r="R72" s="33">
        <v>0</v>
      </c>
      <c r="S72" s="33">
        <v>0</v>
      </c>
      <c r="T72" s="33">
        <v>6000</v>
      </c>
      <c r="U72" s="33">
        <f t="shared" si="4"/>
        <v>2327000</v>
      </c>
      <c r="V72" s="34">
        <f t="shared" si="5"/>
        <v>15790000</v>
      </c>
      <c r="Y72" s="29"/>
    </row>
    <row r="73" spans="1:25">
      <c r="A73" s="38" t="s">
        <v>118</v>
      </c>
      <c r="B73" s="31">
        <f>VLOOKUP(A73,收支彙整!A:O,11,FALSE)</f>
        <v>25306000</v>
      </c>
      <c r="C73" s="79"/>
      <c r="D73" s="79"/>
      <c r="E73" s="73"/>
      <c r="F73" s="73"/>
      <c r="G73" s="79">
        <v>683000</v>
      </c>
      <c r="H73" s="32">
        <v>232000</v>
      </c>
      <c r="I73" s="32"/>
      <c r="J73" s="32">
        <v>22000</v>
      </c>
      <c r="K73" s="32">
        <v>84000</v>
      </c>
      <c r="L73" s="32">
        <v>48000</v>
      </c>
      <c r="M73" s="32">
        <v>12000</v>
      </c>
      <c r="N73" s="32"/>
      <c r="O73" s="76">
        <f t="shared" si="2"/>
        <v>937000</v>
      </c>
      <c r="P73" s="76">
        <f t="shared" si="3"/>
        <v>144000</v>
      </c>
      <c r="Q73" s="79">
        <v>0</v>
      </c>
      <c r="R73" s="39">
        <v>210000</v>
      </c>
      <c r="S73" s="33">
        <v>650000</v>
      </c>
      <c r="T73" s="33">
        <v>8000</v>
      </c>
      <c r="U73" s="33">
        <f t="shared" si="4"/>
        <v>1949000</v>
      </c>
      <c r="V73" s="34">
        <f t="shared" si="5"/>
        <v>23357000</v>
      </c>
      <c r="Y73" s="29"/>
    </row>
    <row r="74" spans="1:25">
      <c r="A74" s="38" t="s">
        <v>119</v>
      </c>
      <c r="B74" s="31">
        <f>VLOOKUP(A74,收支彙整!A:O,11,FALSE)</f>
        <v>16913000</v>
      </c>
      <c r="C74" s="79"/>
      <c r="D74" s="79"/>
      <c r="E74" s="73"/>
      <c r="F74" s="73"/>
      <c r="G74" s="79">
        <v>0</v>
      </c>
      <c r="H74" s="32">
        <v>0</v>
      </c>
      <c r="I74" s="32"/>
      <c r="J74" s="32">
        <v>0</v>
      </c>
      <c r="K74" s="32">
        <v>72000</v>
      </c>
      <c r="L74" s="32">
        <v>0</v>
      </c>
      <c r="M74" s="32"/>
      <c r="N74" s="32"/>
      <c r="O74" s="76">
        <f t="shared" ref="O74:O108" si="6">G74+H74+I74+J74</f>
        <v>0</v>
      </c>
      <c r="P74" s="76">
        <f t="shared" ref="P74:P109" si="7">K74+L74+M74+N74</f>
        <v>72000</v>
      </c>
      <c r="Q74" s="79">
        <v>650000</v>
      </c>
      <c r="R74" s="37"/>
      <c r="S74" s="33">
        <v>0</v>
      </c>
      <c r="T74" s="33">
        <v>5000</v>
      </c>
      <c r="U74" s="33">
        <f t="shared" ref="U74:U109" si="8">C74+D74+E74+F74+O74+P74+Q74+R74+S74+T74</f>
        <v>727000</v>
      </c>
      <c r="V74" s="34">
        <f t="shared" ref="V74:V109" si="9">B74-C74-D74-E74-F74-O74-P74-Q74-R74-S74-T74</f>
        <v>16186000</v>
      </c>
      <c r="Y74" s="29"/>
    </row>
    <row r="75" spans="1:25" ht="19.5" customHeight="1">
      <c r="A75" s="38" t="s">
        <v>120</v>
      </c>
      <c r="B75" s="31">
        <f>VLOOKUP(A75,收支彙整!A:O,11,FALSE)</f>
        <v>15339000</v>
      </c>
      <c r="C75" s="79"/>
      <c r="D75" s="79"/>
      <c r="E75" s="73">
        <v>700000</v>
      </c>
      <c r="F75" s="73"/>
      <c r="G75" s="79">
        <v>683000</v>
      </c>
      <c r="H75" s="32">
        <v>232000</v>
      </c>
      <c r="I75" s="32"/>
      <c r="J75" s="32">
        <v>11000</v>
      </c>
      <c r="K75" s="32">
        <v>72000</v>
      </c>
      <c r="L75" s="32">
        <v>0</v>
      </c>
      <c r="M75" s="32">
        <v>12000</v>
      </c>
      <c r="N75" s="32"/>
      <c r="O75" s="76">
        <f t="shared" si="6"/>
        <v>926000</v>
      </c>
      <c r="P75" s="76">
        <f t="shared" si="7"/>
        <v>84000</v>
      </c>
      <c r="Q75" s="79">
        <v>650000</v>
      </c>
      <c r="R75" s="37">
        <v>0</v>
      </c>
      <c r="S75" s="33">
        <v>0</v>
      </c>
      <c r="T75" s="33">
        <v>6000</v>
      </c>
      <c r="U75" s="33">
        <f t="shared" si="8"/>
        <v>2366000</v>
      </c>
      <c r="V75" s="34">
        <f t="shared" si="9"/>
        <v>12973000</v>
      </c>
      <c r="Y75" s="29"/>
    </row>
    <row r="76" spans="1:25">
      <c r="A76" s="38" t="s">
        <v>121</v>
      </c>
      <c r="B76" s="31">
        <f>VLOOKUP(A76,收支彙整!A:O,11,FALSE)</f>
        <v>18964000</v>
      </c>
      <c r="C76" s="79"/>
      <c r="D76" s="79"/>
      <c r="E76" s="73">
        <v>700000</v>
      </c>
      <c r="F76" s="73"/>
      <c r="G76" s="79">
        <v>683000</v>
      </c>
      <c r="H76" s="32">
        <v>232000</v>
      </c>
      <c r="I76" s="32"/>
      <c r="J76" s="32">
        <v>11000</v>
      </c>
      <c r="K76" s="32">
        <v>72000</v>
      </c>
      <c r="L76" s="32">
        <v>0</v>
      </c>
      <c r="M76" s="32">
        <v>12000</v>
      </c>
      <c r="N76" s="32"/>
      <c r="O76" s="76">
        <f t="shared" si="6"/>
        <v>926000</v>
      </c>
      <c r="P76" s="76">
        <f t="shared" si="7"/>
        <v>84000</v>
      </c>
      <c r="Q76" s="79">
        <v>650000</v>
      </c>
      <c r="R76" s="33">
        <v>0</v>
      </c>
      <c r="S76" s="33">
        <v>0</v>
      </c>
      <c r="T76" s="33">
        <v>6000</v>
      </c>
      <c r="U76" s="33">
        <f t="shared" si="8"/>
        <v>2366000</v>
      </c>
      <c r="V76" s="34">
        <f t="shared" si="9"/>
        <v>16598000</v>
      </c>
      <c r="Y76" s="29"/>
    </row>
    <row r="77" spans="1:25">
      <c r="A77" s="81" t="s">
        <v>122</v>
      </c>
      <c r="B77" s="31">
        <f>VLOOKUP(A77,收支彙整!A:O,11,FALSE)</f>
        <v>18258000</v>
      </c>
      <c r="C77" s="79"/>
      <c r="D77" s="79"/>
      <c r="E77" s="73"/>
      <c r="F77" s="73"/>
      <c r="G77" s="79">
        <v>683000</v>
      </c>
      <c r="H77" s="32">
        <v>232000</v>
      </c>
      <c r="I77" s="32"/>
      <c r="J77" s="32">
        <v>22000</v>
      </c>
      <c r="K77" s="32">
        <v>72000</v>
      </c>
      <c r="L77" s="32">
        <v>0</v>
      </c>
      <c r="M77" s="32">
        <v>12000</v>
      </c>
      <c r="N77" s="32"/>
      <c r="O77" s="76">
        <f t="shared" si="6"/>
        <v>937000</v>
      </c>
      <c r="P77" s="76">
        <f t="shared" si="7"/>
        <v>84000</v>
      </c>
      <c r="Q77" s="79">
        <v>0</v>
      </c>
      <c r="R77" s="39">
        <v>252000</v>
      </c>
      <c r="S77" s="33">
        <v>1300000</v>
      </c>
      <c r="T77" s="33">
        <v>6000</v>
      </c>
      <c r="U77" s="33">
        <f t="shared" si="8"/>
        <v>2579000</v>
      </c>
      <c r="V77" s="34">
        <f t="shared" si="9"/>
        <v>15679000</v>
      </c>
      <c r="Y77" s="29"/>
    </row>
    <row r="78" spans="1:25" ht="19.5" customHeight="1">
      <c r="A78" s="38" t="s">
        <v>123</v>
      </c>
      <c r="B78" s="31">
        <f>VLOOKUP(A78,收支彙整!A:O,11,FALSE)</f>
        <v>19622000</v>
      </c>
      <c r="C78" s="79"/>
      <c r="D78" s="79"/>
      <c r="E78" s="73">
        <v>1300000</v>
      </c>
      <c r="F78" s="73"/>
      <c r="G78" s="79">
        <v>683000</v>
      </c>
      <c r="H78" s="32">
        <v>232000</v>
      </c>
      <c r="I78" s="32"/>
      <c r="J78" s="32">
        <v>22000</v>
      </c>
      <c r="K78" s="32">
        <v>72000</v>
      </c>
      <c r="L78" s="32">
        <v>0</v>
      </c>
      <c r="M78" s="32">
        <v>12000</v>
      </c>
      <c r="N78" s="32"/>
      <c r="O78" s="76">
        <f t="shared" si="6"/>
        <v>937000</v>
      </c>
      <c r="P78" s="76">
        <f t="shared" si="7"/>
        <v>84000</v>
      </c>
      <c r="Q78" s="79">
        <v>650000</v>
      </c>
      <c r="R78" s="39">
        <v>0</v>
      </c>
      <c r="S78" s="33">
        <v>650000</v>
      </c>
      <c r="T78" s="33">
        <v>6000</v>
      </c>
      <c r="U78" s="33">
        <f t="shared" si="8"/>
        <v>3627000</v>
      </c>
      <c r="V78" s="34">
        <f t="shared" si="9"/>
        <v>15995000</v>
      </c>
      <c r="Y78" s="29"/>
    </row>
    <row r="79" spans="1:25">
      <c r="A79" s="81" t="s">
        <v>124</v>
      </c>
      <c r="B79" s="31">
        <f>VLOOKUP(A79,收支彙整!A:O,11,FALSE)</f>
        <v>17739000</v>
      </c>
      <c r="C79" s="79"/>
      <c r="D79" s="79"/>
      <c r="E79" s="73">
        <v>700000</v>
      </c>
      <c r="F79" s="73"/>
      <c r="G79" s="79">
        <v>683000</v>
      </c>
      <c r="H79" s="32">
        <v>232000</v>
      </c>
      <c r="I79" s="32"/>
      <c r="J79" s="32">
        <v>11000</v>
      </c>
      <c r="K79" s="32">
        <v>72000</v>
      </c>
      <c r="L79" s="32">
        <v>0</v>
      </c>
      <c r="M79" s="32">
        <v>12000</v>
      </c>
      <c r="N79" s="32"/>
      <c r="O79" s="76">
        <f t="shared" si="6"/>
        <v>926000</v>
      </c>
      <c r="P79" s="76">
        <f t="shared" si="7"/>
        <v>84000</v>
      </c>
      <c r="Q79" s="79">
        <v>650000</v>
      </c>
      <c r="R79" s="33">
        <v>0</v>
      </c>
      <c r="S79" s="33">
        <v>0</v>
      </c>
      <c r="T79" s="33">
        <v>6000</v>
      </c>
      <c r="U79" s="33">
        <f t="shared" si="8"/>
        <v>2366000</v>
      </c>
      <c r="V79" s="34">
        <f t="shared" si="9"/>
        <v>15373000</v>
      </c>
      <c r="Y79" s="29"/>
    </row>
    <row r="80" spans="1:25" ht="19.5" customHeight="1">
      <c r="A80" s="38" t="s">
        <v>125</v>
      </c>
      <c r="B80" s="31">
        <f>VLOOKUP(A80,收支彙整!A:O,11,FALSE)</f>
        <v>18225000</v>
      </c>
      <c r="C80" s="79"/>
      <c r="D80" s="79"/>
      <c r="E80" s="73"/>
      <c r="F80" s="73"/>
      <c r="G80" s="79">
        <v>0</v>
      </c>
      <c r="H80" s="32">
        <v>0</v>
      </c>
      <c r="I80" s="32"/>
      <c r="J80" s="32">
        <v>0</v>
      </c>
      <c r="K80" s="32">
        <v>72000</v>
      </c>
      <c r="L80" s="32">
        <v>0</v>
      </c>
      <c r="M80" s="32"/>
      <c r="N80" s="32"/>
      <c r="O80" s="76">
        <f t="shared" si="6"/>
        <v>0</v>
      </c>
      <c r="P80" s="76">
        <f t="shared" si="7"/>
        <v>72000</v>
      </c>
      <c r="Q80" s="79">
        <v>650000</v>
      </c>
      <c r="R80" s="37"/>
      <c r="S80" s="33">
        <v>0</v>
      </c>
      <c r="T80" s="33">
        <v>5000</v>
      </c>
      <c r="U80" s="33">
        <f t="shared" si="8"/>
        <v>727000</v>
      </c>
      <c r="V80" s="34">
        <f t="shared" si="9"/>
        <v>17498000</v>
      </c>
      <c r="Y80" s="29"/>
    </row>
    <row r="81" spans="1:25">
      <c r="A81" s="38" t="s">
        <v>126</v>
      </c>
      <c r="B81" s="31">
        <f>VLOOKUP(A81,收支彙整!A:O,11,FALSE)</f>
        <v>31512000</v>
      </c>
      <c r="C81" s="79"/>
      <c r="D81" s="79"/>
      <c r="E81" s="73">
        <v>600000</v>
      </c>
      <c r="F81" s="73"/>
      <c r="G81" s="79">
        <v>683000</v>
      </c>
      <c r="H81" s="32">
        <v>232000</v>
      </c>
      <c r="I81" s="32"/>
      <c r="J81" s="32">
        <v>22000</v>
      </c>
      <c r="K81" s="32">
        <v>84000</v>
      </c>
      <c r="L81" s="32">
        <v>0</v>
      </c>
      <c r="M81" s="32">
        <v>24000</v>
      </c>
      <c r="N81" s="32"/>
      <c r="O81" s="76">
        <f t="shared" si="6"/>
        <v>937000</v>
      </c>
      <c r="P81" s="76">
        <f t="shared" si="7"/>
        <v>108000</v>
      </c>
      <c r="Q81" s="79">
        <v>0</v>
      </c>
      <c r="R81" s="33">
        <v>168000</v>
      </c>
      <c r="S81" s="33">
        <v>1300000</v>
      </c>
      <c r="T81" s="33">
        <v>8000</v>
      </c>
      <c r="U81" s="33">
        <f t="shared" si="8"/>
        <v>3121000</v>
      </c>
      <c r="V81" s="34">
        <f t="shared" si="9"/>
        <v>28391000</v>
      </c>
      <c r="Y81" s="29"/>
    </row>
    <row r="82" spans="1:25">
      <c r="A82" s="38" t="s">
        <v>127</v>
      </c>
      <c r="B82" s="31">
        <f>VLOOKUP(A82,收支彙整!A:O,11,FALSE)</f>
        <v>27743000</v>
      </c>
      <c r="C82" s="79"/>
      <c r="D82" s="79"/>
      <c r="E82" s="73">
        <v>1300000</v>
      </c>
      <c r="F82" s="73"/>
      <c r="G82" s="79">
        <v>683000</v>
      </c>
      <c r="H82" s="32">
        <v>232000</v>
      </c>
      <c r="I82" s="32"/>
      <c r="J82" s="32">
        <v>22000</v>
      </c>
      <c r="K82" s="32">
        <v>72000</v>
      </c>
      <c r="L82" s="32">
        <v>0</v>
      </c>
      <c r="M82" s="32">
        <v>12000</v>
      </c>
      <c r="N82" s="32"/>
      <c r="O82" s="76">
        <f t="shared" si="6"/>
        <v>937000</v>
      </c>
      <c r="P82" s="76">
        <f t="shared" si="7"/>
        <v>84000</v>
      </c>
      <c r="Q82" s="79">
        <v>0</v>
      </c>
      <c r="R82" s="39">
        <v>14000</v>
      </c>
      <c r="S82" s="33">
        <v>1300000</v>
      </c>
      <c r="T82" s="33">
        <v>6000</v>
      </c>
      <c r="U82" s="33">
        <f t="shared" si="8"/>
        <v>3641000</v>
      </c>
      <c r="V82" s="34">
        <f t="shared" si="9"/>
        <v>24102000</v>
      </c>
      <c r="Y82" s="29"/>
    </row>
    <row r="83" spans="1:25" ht="19.5" customHeight="1">
      <c r="A83" s="38" t="s">
        <v>128</v>
      </c>
      <c r="B83" s="31">
        <f>VLOOKUP(A83,收支彙整!A:O,11,FALSE)</f>
        <v>25384000</v>
      </c>
      <c r="C83" s="79"/>
      <c r="D83" s="79"/>
      <c r="E83" s="73"/>
      <c r="F83" s="73"/>
      <c r="G83" s="79">
        <v>683000</v>
      </c>
      <c r="H83" s="32">
        <v>232000</v>
      </c>
      <c r="I83" s="32"/>
      <c r="J83" s="32">
        <v>22000</v>
      </c>
      <c r="K83" s="32">
        <v>84000</v>
      </c>
      <c r="L83" s="32">
        <v>0</v>
      </c>
      <c r="M83" s="32">
        <v>12000</v>
      </c>
      <c r="N83" s="32"/>
      <c r="O83" s="76">
        <f t="shared" si="6"/>
        <v>937000</v>
      </c>
      <c r="P83" s="76">
        <f t="shared" si="7"/>
        <v>96000</v>
      </c>
      <c r="Q83" s="79">
        <v>0</v>
      </c>
      <c r="R83" s="39">
        <v>126000</v>
      </c>
      <c r="S83" s="33">
        <v>1300000</v>
      </c>
      <c r="T83" s="33">
        <v>7000</v>
      </c>
      <c r="U83" s="33">
        <f t="shared" si="8"/>
        <v>2466000</v>
      </c>
      <c r="V83" s="34">
        <f t="shared" si="9"/>
        <v>22918000</v>
      </c>
      <c r="Y83" s="29"/>
    </row>
    <row r="84" spans="1:25">
      <c r="A84" s="38" t="s">
        <v>129</v>
      </c>
      <c r="B84" s="31">
        <f>VLOOKUP(A84,收支彙整!A:O,11,FALSE)</f>
        <v>21780000</v>
      </c>
      <c r="C84" s="79"/>
      <c r="D84" s="79"/>
      <c r="E84" s="73"/>
      <c r="F84" s="73"/>
      <c r="G84" s="79">
        <v>0</v>
      </c>
      <c r="H84" s="32">
        <v>0</v>
      </c>
      <c r="I84" s="32"/>
      <c r="J84" s="32">
        <v>0</v>
      </c>
      <c r="K84" s="32">
        <v>72000</v>
      </c>
      <c r="L84" s="32">
        <v>0</v>
      </c>
      <c r="M84" s="32"/>
      <c r="N84" s="32"/>
      <c r="O84" s="76">
        <f t="shared" si="6"/>
        <v>0</v>
      </c>
      <c r="P84" s="76">
        <f t="shared" si="7"/>
        <v>72000</v>
      </c>
      <c r="Q84" s="79">
        <v>0</v>
      </c>
      <c r="R84" s="37"/>
      <c r="S84" s="33">
        <v>0</v>
      </c>
      <c r="T84" s="33">
        <v>5000</v>
      </c>
      <c r="U84" s="33">
        <f t="shared" si="8"/>
        <v>77000</v>
      </c>
      <c r="V84" s="34">
        <f t="shared" si="9"/>
        <v>21703000</v>
      </c>
      <c r="Y84" s="29"/>
    </row>
    <row r="85" spans="1:25">
      <c r="A85" s="38" t="s">
        <v>130</v>
      </c>
      <c r="B85" s="31">
        <f>VLOOKUP(A85,收支彙整!A:O,11,FALSE)</f>
        <v>26520000</v>
      </c>
      <c r="C85" s="79"/>
      <c r="D85" s="79"/>
      <c r="E85" s="73">
        <v>1300000</v>
      </c>
      <c r="F85" s="73"/>
      <c r="G85" s="79">
        <v>683000</v>
      </c>
      <c r="H85" s="32">
        <v>232000</v>
      </c>
      <c r="I85" s="32"/>
      <c r="J85" s="32">
        <v>22000</v>
      </c>
      <c r="K85" s="32">
        <v>72000</v>
      </c>
      <c r="L85" s="32">
        <v>0</v>
      </c>
      <c r="M85" s="32">
        <v>12000</v>
      </c>
      <c r="N85" s="32"/>
      <c r="O85" s="76">
        <f t="shared" si="6"/>
        <v>937000</v>
      </c>
      <c r="P85" s="76">
        <f t="shared" si="7"/>
        <v>84000</v>
      </c>
      <c r="Q85" s="79">
        <v>0</v>
      </c>
      <c r="R85" s="33">
        <v>0</v>
      </c>
      <c r="S85" s="33">
        <v>1300000</v>
      </c>
      <c r="T85" s="33">
        <v>6000</v>
      </c>
      <c r="U85" s="33">
        <f t="shared" si="8"/>
        <v>3627000</v>
      </c>
      <c r="V85" s="34">
        <f t="shared" si="9"/>
        <v>22893000</v>
      </c>
      <c r="Y85" s="29"/>
    </row>
    <row r="86" spans="1:25" ht="19.5" customHeight="1">
      <c r="A86" s="38" t="s">
        <v>131</v>
      </c>
      <c r="B86" s="31">
        <f>VLOOKUP(A86,收支彙整!A:O,11,FALSE)</f>
        <v>30798000</v>
      </c>
      <c r="C86" s="79"/>
      <c r="D86" s="79"/>
      <c r="E86" s="73">
        <v>1300000</v>
      </c>
      <c r="F86" s="73"/>
      <c r="G86" s="79">
        <v>683000</v>
      </c>
      <c r="H86" s="32">
        <v>232000</v>
      </c>
      <c r="I86" s="32"/>
      <c r="J86" s="32">
        <v>22000</v>
      </c>
      <c r="K86" s="32">
        <v>72000</v>
      </c>
      <c r="L86" s="32">
        <v>0</v>
      </c>
      <c r="M86" s="32">
        <v>12000</v>
      </c>
      <c r="N86" s="32"/>
      <c r="O86" s="76">
        <f t="shared" si="6"/>
        <v>937000</v>
      </c>
      <c r="P86" s="76">
        <f t="shared" si="7"/>
        <v>84000</v>
      </c>
      <c r="Q86" s="79">
        <v>0</v>
      </c>
      <c r="R86" s="33">
        <v>0</v>
      </c>
      <c r="S86" s="33">
        <v>0</v>
      </c>
      <c r="T86" s="33">
        <v>6000</v>
      </c>
      <c r="U86" s="33">
        <f t="shared" si="8"/>
        <v>2327000</v>
      </c>
      <c r="V86" s="34">
        <f t="shared" si="9"/>
        <v>28471000</v>
      </c>
      <c r="Y86" s="29"/>
    </row>
    <row r="87" spans="1:25">
      <c r="A87" s="38" t="s">
        <v>132</v>
      </c>
      <c r="B87" s="31">
        <f>VLOOKUP(A87,收支彙整!A:O,11,FALSE)</f>
        <v>24944000</v>
      </c>
      <c r="C87" s="79"/>
      <c r="D87" s="79"/>
      <c r="E87" s="73">
        <v>1300000</v>
      </c>
      <c r="F87" s="73"/>
      <c r="G87" s="79">
        <v>683000</v>
      </c>
      <c r="H87" s="32">
        <v>232000</v>
      </c>
      <c r="I87" s="32"/>
      <c r="J87" s="32">
        <v>22000</v>
      </c>
      <c r="K87" s="32">
        <v>72000</v>
      </c>
      <c r="L87" s="32">
        <v>0</v>
      </c>
      <c r="M87" s="32">
        <v>12000</v>
      </c>
      <c r="N87" s="32"/>
      <c r="O87" s="76">
        <f t="shared" si="6"/>
        <v>937000</v>
      </c>
      <c r="P87" s="76">
        <f t="shared" si="7"/>
        <v>84000</v>
      </c>
      <c r="Q87" s="79">
        <v>0</v>
      </c>
      <c r="R87" s="39">
        <v>0</v>
      </c>
      <c r="S87" s="33">
        <v>1300000</v>
      </c>
      <c r="T87" s="33">
        <v>6000</v>
      </c>
      <c r="U87" s="33">
        <f t="shared" si="8"/>
        <v>3627000</v>
      </c>
      <c r="V87" s="34">
        <f t="shared" si="9"/>
        <v>21317000</v>
      </c>
      <c r="Y87" s="29"/>
    </row>
    <row r="88" spans="1:25">
      <c r="A88" s="38" t="s">
        <v>133</v>
      </c>
      <c r="B88" s="31">
        <f>VLOOKUP(A88,收支彙整!A:O,11,FALSE)</f>
        <v>30293000</v>
      </c>
      <c r="C88" s="79"/>
      <c r="D88" s="79"/>
      <c r="E88" s="73"/>
      <c r="F88" s="73"/>
      <c r="G88" s="79">
        <v>683000</v>
      </c>
      <c r="H88" s="32">
        <v>232000</v>
      </c>
      <c r="I88" s="32"/>
      <c r="J88" s="32">
        <v>11000</v>
      </c>
      <c r="K88" s="32">
        <v>72000</v>
      </c>
      <c r="L88" s="32">
        <v>0</v>
      </c>
      <c r="M88" s="32">
        <v>24000</v>
      </c>
      <c r="N88" s="32"/>
      <c r="O88" s="76">
        <f t="shared" si="6"/>
        <v>926000</v>
      </c>
      <c r="P88" s="76">
        <f t="shared" si="7"/>
        <v>96000</v>
      </c>
      <c r="Q88" s="79">
        <v>0</v>
      </c>
      <c r="R88" s="33">
        <v>168000</v>
      </c>
      <c r="S88" s="33">
        <v>650000</v>
      </c>
      <c r="T88" s="33">
        <v>6000</v>
      </c>
      <c r="U88" s="33">
        <f t="shared" si="8"/>
        <v>1846000</v>
      </c>
      <c r="V88" s="34">
        <f t="shared" si="9"/>
        <v>28447000</v>
      </c>
      <c r="Y88" s="29"/>
    </row>
    <row r="89" spans="1:25" ht="19.5" customHeight="1">
      <c r="A89" s="38" t="s">
        <v>134</v>
      </c>
      <c r="B89" s="31">
        <f>VLOOKUP(A89,收支彙整!A:O,11,FALSE)</f>
        <v>26483000</v>
      </c>
      <c r="C89" s="79"/>
      <c r="D89" s="79"/>
      <c r="E89" s="73"/>
      <c r="F89" s="73"/>
      <c r="G89" s="79">
        <v>0</v>
      </c>
      <c r="H89" s="32">
        <v>0</v>
      </c>
      <c r="I89" s="32"/>
      <c r="J89" s="32">
        <v>0</v>
      </c>
      <c r="K89" s="32">
        <v>84000</v>
      </c>
      <c r="L89" s="32">
        <v>0</v>
      </c>
      <c r="M89" s="32"/>
      <c r="N89" s="32"/>
      <c r="O89" s="76">
        <f t="shared" si="6"/>
        <v>0</v>
      </c>
      <c r="P89" s="76">
        <f t="shared" si="7"/>
        <v>84000</v>
      </c>
      <c r="Q89" s="79">
        <v>650000</v>
      </c>
      <c r="R89" s="37"/>
      <c r="S89" s="33">
        <v>0</v>
      </c>
      <c r="T89" s="33">
        <v>6000</v>
      </c>
      <c r="U89" s="33">
        <f t="shared" si="8"/>
        <v>740000</v>
      </c>
      <c r="V89" s="34">
        <f t="shared" si="9"/>
        <v>25743000</v>
      </c>
      <c r="Y89" s="29"/>
    </row>
    <row r="90" spans="1:25">
      <c r="A90" s="38" t="s">
        <v>135</v>
      </c>
      <c r="B90" s="31">
        <f>VLOOKUP(A90,收支彙整!A:O,11,FALSE)</f>
        <v>25771000</v>
      </c>
      <c r="C90" s="79"/>
      <c r="D90" s="79"/>
      <c r="E90" s="73">
        <v>700000</v>
      </c>
      <c r="F90" s="73"/>
      <c r="G90" s="79">
        <v>683000</v>
      </c>
      <c r="H90" s="32">
        <v>232000</v>
      </c>
      <c r="I90" s="32"/>
      <c r="J90" s="32">
        <v>11000</v>
      </c>
      <c r="K90" s="32">
        <v>72000</v>
      </c>
      <c r="L90" s="32">
        <v>0</v>
      </c>
      <c r="M90" s="32">
        <v>12000</v>
      </c>
      <c r="N90" s="32"/>
      <c r="O90" s="76">
        <f t="shared" si="6"/>
        <v>926000</v>
      </c>
      <c r="P90" s="76">
        <f t="shared" si="7"/>
        <v>84000</v>
      </c>
      <c r="Q90" s="79">
        <v>650000</v>
      </c>
      <c r="R90" s="33">
        <v>0</v>
      </c>
      <c r="S90" s="33">
        <v>650000</v>
      </c>
      <c r="T90" s="33">
        <v>6000</v>
      </c>
      <c r="U90" s="33">
        <f t="shared" si="8"/>
        <v>3016000</v>
      </c>
      <c r="V90" s="34">
        <f t="shared" si="9"/>
        <v>22755000</v>
      </c>
      <c r="Y90" s="29"/>
    </row>
    <row r="91" spans="1:25">
      <c r="A91" s="38" t="s">
        <v>136</v>
      </c>
      <c r="B91" s="31">
        <f>VLOOKUP(A91,收支彙整!A:O,11,FALSE)</f>
        <v>26144000</v>
      </c>
      <c r="C91" s="79"/>
      <c r="D91" s="79"/>
      <c r="E91" s="73"/>
      <c r="F91" s="73"/>
      <c r="G91" s="79">
        <v>0</v>
      </c>
      <c r="H91" s="32">
        <v>0</v>
      </c>
      <c r="I91" s="32"/>
      <c r="J91" s="32">
        <v>0</v>
      </c>
      <c r="K91" s="32">
        <v>72000</v>
      </c>
      <c r="L91" s="32">
        <v>0</v>
      </c>
      <c r="M91" s="32"/>
      <c r="N91" s="32"/>
      <c r="O91" s="76">
        <f t="shared" si="6"/>
        <v>0</v>
      </c>
      <c r="P91" s="76">
        <f t="shared" si="7"/>
        <v>72000</v>
      </c>
      <c r="Q91" s="79">
        <v>0</v>
      </c>
      <c r="R91" s="37"/>
      <c r="S91" s="33">
        <v>650000</v>
      </c>
      <c r="T91" s="33">
        <v>5000</v>
      </c>
      <c r="U91" s="33">
        <f t="shared" si="8"/>
        <v>727000</v>
      </c>
      <c r="V91" s="34">
        <f t="shared" si="9"/>
        <v>25417000</v>
      </c>
      <c r="Y91" s="29"/>
    </row>
    <row r="92" spans="1:25" ht="19.5" customHeight="1">
      <c r="A92" s="38" t="s">
        <v>137</v>
      </c>
      <c r="B92" s="31">
        <f>VLOOKUP(A92,收支彙整!A:O,11,FALSE)</f>
        <v>27747000</v>
      </c>
      <c r="C92" s="79"/>
      <c r="D92" s="79"/>
      <c r="E92" s="73"/>
      <c r="F92" s="73"/>
      <c r="G92" s="79">
        <v>0</v>
      </c>
      <c r="H92" s="32">
        <v>0</v>
      </c>
      <c r="I92" s="32"/>
      <c r="J92" s="32">
        <v>0</v>
      </c>
      <c r="K92" s="32">
        <v>108000</v>
      </c>
      <c r="L92" s="32">
        <v>0</v>
      </c>
      <c r="M92" s="32"/>
      <c r="N92" s="32"/>
      <c r="O92" s="76">
        <f t="shared" si="6"/>
        <v>0</v>
      </c>
      <c r="P92" s="76">
        <f t="shared" si="7"/>
        <v>108000</v>
      </c>
      <c r="Q92" s="79">
        <v>0</v>
      </c>
      <c r="R92" s="37"/>
      <c r="S92" s="33">
        <v>650000</v>
      </c>
      <c r="T92" s="33">
        <v>8000</v>
      </c>
      <c r="U92" s="33">
        <f t="shared" si="8"/>
        <v>766000</v>
      </c>
      <c r="V92" s="34">
        <f t="shared" si="9"/>
        <v>26981000</v>
      </c>
      <c r="Y92" s="29"/>
    </row>
    <row r="93" spans="1:25">
      <c r="A93" s="38" t="s">
        <v>138</v>
      </c>
      <c r="B93" s="31">
        <f>VLOOKUP(A93,收支彙整!A:O,11,FALSE)</f>
        <v>25242000</v>
      </c>
      <c r="C93" s="79"/>
      <c r="D93" s="79"/>
      <c r="E93" s="73">
        <v>1300000</v>
      </c>
      <c r="F93" s="73"/>
      <c r="G93" s="79">
        <v>683000</v>
      </c>
      <c r="H93" s="32">
        <v>232000</v>
      </c>
      <c r="I93" s="32"/>
      <c r="J93" s="32">
        <v>22000</v>
      </c>
      <c r="K93" s="32">
        <v>72000</v>
      </c>
      <c r="L93" s="32">
        <v>0</v>
      </c>
      <c r="M93" s="32">
        <v>12000</v>
      </c>
      <c r="N93" s="32"/>
      <c r="O93" s="76">
        <f t="shared" si="6"/>
        <v>937000</v>
      </c>
      <c r="P93" s="76">
        <f t="shared" si="7"/>
        <v>84000</v>
      </c>
      <c r="Q93" s="79">
        <v>0</v>
      </c>
      <c r="R93" s="39">
        <v>14000</v>
      </c>
      <c r="S93" s="33">
        <v>1300000</v>
      </c>
      <c r="T93" s="33">
        <v>6000</v>
      </c>
      <c r="U93" s="33">
        <f t="shared" si="8"/>
        <v>3641000</v>
      </c>
      <c r="V93" s="34">
        <f t="shared" si="9"/>
        <v>21601000</v>
      </c>
      <c r="Y93" s="29"/>
    </row>
    <row r="94" spans="1:25">
      <c r="A94" s="38" t="s">
        <v>139</v>
      </c>
      <c r="B94" s="31">
        <f>VLOOKUP(A94,收支彙整!A:O,11,FALSE)</f>
        <v>25521000</v>
      </c>
      <c r="C94" s="79"/>
      <c r="D94" s="79"/>
      <c r="E94" s="73">
        <v>1300000</v>
      </c>
      <c r="F94" s="73"/>
      <c r="G94" s="79">
        <v>683000</v>
      </c>
      <c r="H94" s="32">
        <v>232000</v>
      </c>
      <c r="I94" s="32"/>
      <c r="J94" s="32">
        <v>22000</v>
      </c>
      <c r="K94" s="32">
        <v>72000</v>
      </c>
      <c r="L94" s="32">
        <v>0</v>
      </c>
      <c r="M94" s="32">
        <v>12000</v>
      </c>
      <c r="N94" s="32"/>
      <c r="O94" s="76">
        <f t="shared" si="6"/>
        <v>937000</v>
      </c>
      <c r="P94" s="76">
        <f t="shared" si="7"/>
        <v>84000</v>
      </c>
      <c r="Q94" s="79">
        <v>650000</v>
      </c>
      <c r="R94" s="39">
        <v>0</v>
      </c>
      <c r="S94" s="33">
        <v>650000</v>
      </c>
      <c r="T94" s="33">
        <v>6000</v>
      </c>
      <c r="U94" s="33">
        <f t="shared" si="8"/>
        <v>3627000</v>
      </c>
      <c r="V94" s="34">
        <f t="shared" si="9"/>
        <v>21894000</v>
      </c>
      <c r="Y94" s="29"/>
    </row>
    <row r="95" spans="1:25" ht="19.5" customHeight="1">
      <c r="A95" s="38" t="s">
        <v>140</v>
      </c>
      <c r="B95" s="31">
        <f>VLOOKUP(A95,收支彙整!A:O,11,FALSE)</f>
        <v>20861000</v>
      </c>
      <c r="C95" s="79"/>
      <c r="D95" s="79"/>
      <c r="E95" s="73"/>
      <c r="F95" s="73"/>
      <c r="G95" s="79">
        <v>0</v>
      </c>
      <c r="H95" s="32">
        <v>0</v>
      </c>
      <c r="I95" s="32"/>
      <c r="J95" s="32">
        <v>0</v>
      </c>
      <c r="K95" s="32">
        <v>72000</v>
      </c>
      <c r="L95" s="32">
        <v>0</v>
      </c>
      <c r="M95" s="32"/>
      <c r="N95" s="32"/>
      <c r="O95" s="76">
        <f t="shared" si="6"/>
        <v>0</v>
      </c>
      <c r="P95" s="76">
        <f t="shared" si="7"/>
        <v>72000</v>
      </c>
      <c r="Q95" s="79">
        <v>650000</v>
      </c>
      <c r="R95" s="37"/>
      <c r="S95" s="33">
        <v>650000</v>
      </c>
      <c r="T95" s="33">
        <v>5000</v>
      </c>
      <c r="U95" s="33">
        <f t="shared" si="8"/>
        <v>1377000</v>
      </c>
      <c r="V95" s="34">
        <f t="shared" si="9"/>
        <v>19484000</v>
      </c>
      <c r="Y95" s="29"/>
    </row>
    <row r="96" spans="1:25">
      <c r="A96" s="38" t="s">
        <v>141</v>
      </c>
      <c r="B96" s="31">
        <f>VLOOKUP(A96,收支彙整!A:O,11,FALSE)</f>
        <v>26034000</v>
      </c>
      <c r="C96" s="79"/>
      <c r="D96" s="79"/>
      <c r="E96" s="73"/>
      <c r="F96" s="73"/>
      <c r="G96" s="79">
        <v>683000</v>
      </c>
      <c r="H96" s="32">
        <v>232000</v>
      </c>
      <c r="I96" s="32"/>
      <c r="J96" s="32">
        <v>22000</v>
      </c>
      <c r="K96" s="32">
        <v>72000</v>
      </c>
      <c r="L96" s="32">
        <v>0</v>
      </c>
      <c r="M96" s="32">
        <v>12000</v>
      </c>
      <c r="N96" s="32"/>
      <c r="O96" s="76">
        <f t="shared" si="6"/>
        <v>937000</v>
      </c>
      <c r="P96" s="76">
        <f t="shared" si="7"/>
        <v>84000</v>
      </c>
      <c r="Q96" s="79">
        <v>0</v>
      </c>
      <c r="R96" s="33">
        <v>84000</v>
      </c>
      <c r="S96" s="33">
        <v>650000</v>
      </c>
      <c r="T96" s="33">
        <v>6000</v>
      </c>
      <c r="U96" s="33">
        <f t="shared" si="8"/>
        <v>1761000</v>
      </c>
      <c r="V96" s="34">
        <f t="shared" si="9"/>
        <v>24273000</v>
      </c>
      <c r="Y96" s="29"/>
    </row>
    <row r="97" spans="1:25">
      <c r="A97" s="38" t="s">
        <v>142</v>
      </c>
      <c r="B97" s="31">
        <f>VLOOKUP(A97,收支彙整!A:O,11,FALSE)</f>
        <v>27734000</v>
      </c>
      <c r="C97" s="79"/>
      <c r="D97" s="79"/>
      <c r="E97" s="73"/>
      <c r="F97" s="73"/>
      <c r="G97" s="79">
        <v>683000</v>
      </c>
      <c r="H97" s="32">
        <v>232000</v>
      </c>
      <c r="I97" s="32"/>
      <c r="J97" s="32">
        <v>22000</v>
      </c>
      <c r="K97" s="32">
        <v>72000</v>
      </c>
      <c r="L97" s="32">
        <v>0</v>
      </c>
      <c r="M97" s="32">
        <v>12000</v>
      </c>
      <c r="N97" s="32"/>
      <c r="O97" s="76">
        <f t="shared" si="6"/>
        <v>937000</v>
      </c>
      <c r="P97" s="76">
        <f t="shared" si="7"/>
        <v>84000</v>
      </c>
      <c r="Q97" s="79">
        <v>0</v>
      </c>
      <c r="R97" s="33">
        <v>280000</v>
      </c>
      <c r="S97" s="33">
        <v>650000</v>
      </c>
      <c r="T97" s="33">
        <v>6000</v>
      </c>
      <c r="U97" s="33">
        <f t="shared" si="8"/>
        <v>1957000</v>
      </c>
      <c r="V97" s="34">
        <f t="shared" si="9"/>
        <v>25777000</v>
      </c>
      <c r="Y97" s="29"/>
    </row>
    <row r="98" spans="1:25">
      <c r="A98" s="38" t="s">
        <v>143</v>
      </c>
      <c r="B98" s="31">
        <f>VLOOKUP(A98,收支彙整!A:O,11,FALSE)</f>
        <v>29023000</v>
      </c>
      <c r="C98" s="79"/>
      <c r="D98" s="79"/>
      <c r="E98" s="73"/>
      <c r="F98" s="73"/>
      <c r="G98" s="79">
        <v>683000</v>
      </c>
      <c r="H98" s="32">
        <v>232000</v>
      </c>
      <c r="I98" s="32"/>
      <c r="J98" s="32">
        <v>22000</v>
      </c>
      <c r="K98" s="32">
        <v>72000</v>
      </c>
      <c r="L98" s="32">
        <v>0</v>
      </c>
      <c r="M98" s="32">
        <v>12000</v>
      </c>
      <c r="N98" s="32"/>
      <c r="O98" s="76">
        <f t="shared" si="6"/>
        <v>937000</v>
      </c>
      <c r="P98" s="76">
        <f t="shared" si="7"/>
        <v>84000</v>
      </c>
      <c r="Q98" s="79">
        <v>650000</v>
      </c>
      <c r="R98" s="39">
        <v>252000</v>
      </c>
      <c r="S98" s="33">
        <v>650000</v>
      </c>
      <c r="T98" s="33">
        <v>6000</v>
      </c>
      <c r="U98" s="33">
        <f t="shared" si="8"/>
        <v>2579000</v>
      </c>
      <c r="V98" s="34">
        <f t="shared" si="9"/>
        <v>26444000</v>
      </c>
      <c r="Y98" s="29"/>
    </row>
    <row r="99" spans="1:25">
      <c r="A99" s="38" t="s">
        <v>144</v>
      </c>
      <c r="B99" s="31">
        <f>VLOOKUP(A99,收支彙整!A:O,11,FALSE)</f>
        <v>21943000</v>
      </c>
      <c r="C99" s="79"/>
      <c r="D99" s="79"/>
      <c r="E99" s="73">
        <v>700000</v>
      </c>
      <c r="F99" s="73"/>
      <c r="G99" s="79">
        <v>683000</v>
      </c>
      <c r="H99" s="32">
        <v>232000</v>
      </c>
      <c r="I99" s="32"/>
      <c r="J99" s="32">
        <v>22000</v>
      </c>
      <c r="K99" s="32">
        <v>72000</v>
      </c>
      <c r="L99" s="32">
        <v>0</v>
      </c>
      <c r="M99" s="32">
        <v>12000</v>
      </c>
      <c r="N99" s="32"/>
      <c r="O99" s="76">
        <f t="shared" si="6"/>
        <v>937000</v>
      </c>
      <c r="P99" s="76">
        <f t="shared" si="7"/>
        <v>84000</v>
      </c>
      <c r="Q99" s="79">
        <v>650000</v>
      </c>
      <c r="R99" s="37">
        <v>420000</v>
      </c>
      <c r="S99" s="33">
        <v>650000</v>
      </c>
      <c r="T99" s="33">
        <v>6000</v>
      </c>
      <c r="U99" s="33">
        <f t="shared" si="8"/>
        <v>3447000</v>
      </c>
      <c r="V99" s="34">
        <f t="shared" si="9"/>
        <v>18496000</v>
      </c>
      <c r="Y99" s="29"/>
    </row>
    <row r="100" spans="1:25">
      <c r="A100" s="38" t="s">
        <v>145</v>
      </c>
      <c r="B100" s="31">
        <f>VLOOKUP(A100,收支彙整!A:O,11,FALSE)</f>
        <v>26457000</v>
      </c>
      <c r="C100" s="79"/>
      <c r="D100" s="79"/>
      <c r="E100" s="73">
        <v>700000</v>
      </c>
      <c r="F100" s="73"/>
      <c r="G100" s="79">
        <v>683000</v>
      </c>
      <c r="H100" s="32">
        <v>232000</v>
      </c>
      <c r="I100" s="32"/>
      <c r="J100" s="32">
        <v>11000</v>
      </c>
      <c r="K100" s="32">
        <v>72000</v>
      </c>
      <c r="L100" s="32">
        <v>0</v>
      </c>
      <c r="M100" s="32">
        <v>12000</v>
      </c>
      <c r="N100" s="32"/>
      <c r="O100" s="76">
        <f t="shared" si="6"/>
        <v>926000</v>
      </c>
      <c r="P100" s="76">
        <f t="shared" si="7"/>
        <v>84000</v>
      </c>
      <c r="Q100" s="79">
        <v>650000</v>
      </c>
      <c r="R100" s="39">
        <v>0</v>
      </c>
      <c r="S100" s="33">
        <v>650000</v>
      </c>
      <c r="T100" s="33">
        <v>6000</v>
      </c>
      <c r="U100" s="33">
        <f t="shared" si="8"/>
        <v>3016000</v>
      </c>
      <c r="V100" s="34">
        <f t="shared" si="9"/>
        <v>23441000</v>
      </c>
      <c r="Y100" s="29"/>
    </row>
    <row r="101" spans="1:25">
      <c r="A101" s="38" t="s">
        <v>146</v>
      </c>
      <c r="B101" s="31">
        <f>VLOOKUP(A101,收支彙整!A:O,11,FALSE)</f>
        <v>23796000</v>
      </c>
      <c r="C101" s="79"/>
      <c r="D101" s="79"/>
      <c r="E101" s="73">
        <v>700000</v>
      </c>
      <c r="F101" s="73"/>
      <c r="G101" s="79">
        <v>683000</v>
      </c>
      <c r="H101" s="32">
        <v>232000</v>
      </c>
      <c r="I101" s="32"/>
      <c r="J101" s="32">
        <v>11000</v>
      </c>
      <c r="K101" s="32">
        <v>72000</v>
      </c>
      <c r="L101" s="32">
        <v>0</v>
      </c>
      <c r="M101" s="32">
        <v>12000</v>
      </c>
      <c r="N101" s="32"/>
      <c r="O101" s="76">
        <f t="shared" si="6"/>
        <v>926000</v>
      </c>
      <c r="P101" s="76">
        <f t="shared" si="7"/>
        <v>84000</v>
      </c>
      <c r="Q101" s="79">
        <v>650000</v>
      </c>
      <c r="R101" s="39">
        <v>0</v>
      </c>
      <c r="S101" s="33">
        <v>0</v>
      </c>
      <c r="T101" s="33">
        <v>6000</v>
      </c>
      <c r="U101" s="33">
        <f t="shared" si="8"/>
        <v>2366000</v>
      </c>
      <c r="V101" s="34">
        <f t="shared" si="9"/>
        <v>21430000</v>
      </c>
      <c r="Y101" s="29"/>
    </row>
    <row r="102" spans="1:25">
      <c r="A102" s="38" t="s">
        <v>147</v>
      </c>
      <c r="B102" s="31">
        <f>VLOOKUP(A102,收支彙整!A:O,11,FALSE)</f>
        <v>24871000</v>
      </c>
      <c r="C102" s="79"/>
      <c r="D102" s="79"/>
      <c r="E102" s="73"/>
      <c r="F102" s="73"/>
      <c r="G102" s="79">
        <v>683000</v>
      </c>
      <c r="H102" s="32">
        <v>232000</v>
      </c>
      <c r="I102" s="32"/>
      <c r="J102" s="32">
        <v>22000</v>
      </c>
      <c r="K102" s="32">
        <v>72000</v>
      </c>
      <c r="L102" s="32">
        <v>0</v>
      </c>
      <c r="M102" s="32">
        <v>12000</v>
      </c>
      <c r="N102" s="32"/>
      <c r="O102" s="76">
        <f t="shared" si="6"/>
        <v>937000</v>
      </c>
      <c r="P102" s="76">
        <f t="shared" si="7"/>
        <v>84000</v>
      </c>
      <c r="Q102" s="79">
        <v>650000</v>
      </c>
      <c r="R102" s="39">
        <v>140000</v>
      </c>
      <c r="S102" s="33">
        <v>650000</v>
      </c>
      <c r="T102" s="33">
        <v>6000</v>
      </c>
      <c r="U102" s="33">
        <f t="shared" si="8"/>
        <v>2467000</v>
      </c>
      <c r="V102" s="34">
        <f t="shared" si="9"/>
        <v>22404000</v>
      </c>
      <c r="Y102" s="29"/>
    </row>
    <row r="103" spans="1:25">
      <c r="A103" s="38" t="s">
        <v>148</v>
      </c>
      <c r="B103" s="31">
        <f>VLOOKUP(A103,收支彙整!A:O,11,FALSE)</f>
        <v>23867000</v>
      </c>
      <c r="C103" s="79"/>
      <c r="D103" s="79"/>
      <c r="E103" s="73">
        <v>1300000</v>
      </c>
      <c r="F103" s="73"/>
      <c r="G103" s="79">
        <v>683000</v>
      </c>
      <c r="H103" s="32">
        <v>232000</v>
      </c>
      <c r="I103" s="32"/>
      <c r="J103" s="32">
        <v>22000</v>
      </c>
      <c r="K103" s="32">
        <v>72000</v>
      </c>
      <c r="L103" s="32">
        <v>0</v>
      </c>
      <c r="M103" s="32">
        <v>12000</v>
      </c>
      <c r="N103" s="32"/>
      <c r="O103" s="76">
        <f t="shared" si="6"/>
        <v>937000</v>
      </c>
      <c r="P103" s="76">
        <f t="shared" si="7"/>
        <v>84000</v>
      </c>
      <c r="Q103" s="79">
        <v>0</v>
      </c>
      <c r="R103" s="39">
        <v>0</v>
      </c>
      <c r="S103" s="33">
        <v>650000</v>
      </c>
      <c r="T103" s="33">
        <v>6000</v>
      </c>
      <c r="U103" s="33">
        <f t="shared" si="8"/>
        <v>2977000</v>
      </c>
      <c r="V103" s="34">
        <f t="shared" si="9"/>
        <v>20890000</v>
      </c>
      <c r="Y103" s="29"/>
    </row>
    <row r="104" spans="1:25">
      <c r="A104" s="38" t="s">
        <v>149</v>
      </c>
      <c r="B104" s="31">
        <f>VLOOKUP(A104,收支彙整!A:O,11,FALSE)</f>
        <v>20106000</v>
      </c>
      <c r="C104" s="79"/>
      <c r="D104" s="79"/>
      <c r="E104" s="73"/>
      <c r="F104" s="73"/>
      <c r="G104" s="79">
        <v>0</v>
      </c>
      <c r="H104" s="32">
        <v>0</v>
      </c>
      <c r="I104" s="32"/>
      <c r="J104" s="32">
        <v>0</v>
      </c>
      <c r="K104" s="32">
        <v>72000</v>
      </c>
      <c r="L104" s="32">
        <v>0</v>
      </c>
      <c r="M104" s="32"/>
      <c r="N104" s="32"/>
      <c r="O104" s="76">
        <f t="shared" si="6"/>
        <v>0</v>
      </c>
      <c r="P104" s="76">
        <f t="shared" si="7"/>
        <v>72000</v>
      </c>
      <c r="Q104" s="79">
        <v>650000</v>
      </c>
      <c r="R104" s="37">
        <v>210000</v>
      </c>
      <c r="S104" s="33">
        <v>650000</v>
      </c>
      <c r="T104" s="33">
        <v>5000</v>
      </c>
      <c r="U104" s="33">
        <f t="shared" si="8"/>
        <v>1587000</v>
      </c>
      <c r="V104" s="34">
        <f t="shared" si="9"/>
        <v>18519000</v>
      </c>
      <c r="Y104" s="29"/>
    </row>
    <row r="105" spans="1:25">
      <c r="A105" s="38" t="s">
        <v>150</v>
      </c>
      <c r="B105" s="31">
        <f>VLOOKUP(A105,收支彙整!A:O,11,FALSE)</f>
        <v>16622000</v>
      </c>
      <c r="C105" s="79"/>
      <c r="D105" s="79"/>
      <c r="E105" s="73"/>
      <c r="F105" s="73"/>
      <c r="G105" s="79">
        <v>0</v>
      </c>
      <c r="H105" s="32">
        <v>0</v>
      </c>
      <c r="I105" s="32"/>
      <c r="J105" s="32">
        <v>0</v>
      </c>
      <c r="K105" s="32">
        <v>72000</v>
      </c>
      <c r="L105" s="32">
        <v>0</v>
      </c>
      <c r="M105" s="32"/>
      <c r="N105" s="32"/>
      <c r="O105" s="76">
        <f t="shared" si="6"/>
        <v>0</v>
      </c>
      <c r="P105" s="76">
        <f t="shared" si="7"/>
        <v>72000</v>
      </c>
      <c r="Q105" s="79">
        <v>650000</v>
      </c>
      <c r="R105" s="37"/>
      <c r="S105" s="33">
        <v>0</v>
      </c>
      <c r="T105" s="33">
        <v>5000</v>
      </c>
      <c r="U105" s="33">
        <f t="shared" si="8"/>
        <v>727000</v>
      </c>
      <c r="V105" s="34">
        <f t="shared" si="9"/>
        <v>15895000</v>
      </c>
      <c r="Y105" s="29"/>
    </row>
    <row r="106" spans="1:25">
      <c r="A106" s="38" t="s">
        <v>151</v>
      </c>
      <c r="B106" s="31">
        <f>VLOOKUP(A106,收支彙整!A:O,11,FALSE)</f>
        <v>20136000</v>
      </c>
      <c r="C106" s="79"/>
      <c r="D106" s="79"/>
      <c r="E106" s="73"/>
      <c r="F106" s="73"/>
      <c r="G106" s="79">
        <v>0</v>
      </c>
      <c r="H106" s="32">
        <v>0</v>
      </c>
      <c r="I106" s="32"/>
      <c r="J106" s="32">
        <v>0</v>
      </c>
      <c r="K106" s="32">
        <v>72000</v>
      </c>
      <c r="L106" s="32">
        <v>0</v>
      </c>
      <c r="M106" s="32"/>
      <c r="N106" s="32"/>
      <c r="O106" s="76">
        <f t="shared" si="6"/>
        <v>0</v>
      </c>
      <c r="P106" s="76">
        <f t="shared" si="7"/>
        <v>72000</v>
      </c>
      <c r="Q106" s="79">
        <v>650000</v>
      </c>
      <c r="R106" s="37"/>
      <c r="S106" s="33">
        <v>0</v>
      </c>
      <c r="T106" s="33">
        <v>5000</v>
      </c>
      <c r="U106" s="33">
        <f t="shared" si="8"/>
        <v>727000</v>
      </c>
      <c r="V106" s="34">
        <f t="shared" si="9"/>
        <v>19409000</v>
      </c>
      <c r="Y106" s="29"/>
    </row>
    <row r="107" spans="1:25">
      <c r="A107" s="38" t="s">
        <v>152</v>
      </c>
      <c r="B107" s="31">
        <f>VLOOKUP(A107,收支彙整!A:O,11,FALSE)</f>
        <v>16562000</v>
      </c>
      <c r="C107" s="79"/>
      <c r="D107" s="79"/>
      <c r="E107" s="73"/>
      <c r="F107" s="73"/>
      <c r="G107" s="79">
        <v>0</v>
      </c>
      <c r="H107" s="32">
        <v>0</v>
      </c>
      <c r="I107" s="32"/>
      <c r="J107" s="32">
        <v>0</v>
      </c>
      <c r="K107" s="32">
        <v>72000</v>
      </c>
      <c r="L107" s="32">
        <v>0</v>
      </c>
      <c r="M107" s="32"/>
      <c r="N107" s="32"/>
      <c r="O107" s="76">
        <f t="shared" si="6"/>
        <v>0</v>
      </c>
      <c r="P107" s="76">
        <f t="shared" si="7"/>
        <v>72000</v>
      </c>
      <c r="Q107" s="79">
        <v>650000</v>
      </c>
      <c r="R107" s="37"/>
      <c r="S107" s="33">
        <v>0</v>
      </c>
      <c r="T107" s="33">
        <v>5000</v>
      </c>
      <c r="U107" s="33">
        <f t="shared" si="8"/>
        <v>727000</v>
      </c>
      <c r="V107" s="34">
        <f t="shared" si="9"/>
        <v>15835000</v>
      </c>
      <c r="Y107" s="29"/>
    </row>
    <row r="108" spans="1:25">
      <c r="A108" s="36" t="s">
        <v>153</v>
      </c>
      <c r="B108" s="31">
        <f>VLOOKUP(A108,收支彙整!A:O,11,FALSE)</f>
        <v>74110000</v>
      </c>
      <c r="C108" s="78"/>
      <c r="D108" s="78">
        <v>800000</v>
      </c>
      <c r="E108" s="73"/>
      <c r="F108" s="73"/>
      <c r="G108" s="79">
        <v>683000</v>
      </c>
      <c r="H108" s="32">
        <v>610000</v>
      </c>
      <c r="I108" s="32"/>
      <c r="J108" s="32">
        <v>43000</v>
      </c>
      <c r="K108" s="32">
        <v>204000</v>
      </c>
      <c r="L108" s="32">
        <v>96000</v>
      </c>
      <c r="M108" s="32">
        <v>36000</v>
      </c>
      <c r="N108" s="32">
        <v>96000</v>
      </c>
      <c r="O108" s="76">
        <f t="shared" si="6"/>
        <v>1336000</v>
      </c>
      <c r="P108" s="76">
        <f t="shared" si="7"/>
        <v>432000</v>
      </c>
      <c r="Q108" s="79">
        <v>0</v>
      </c>
      <c r="R108" s="39">
        <v>1232000</v>
      </c>
      <c r="S108" s="33">
        <v>0</v>
      </c>
      <c r="T108" s="33">
        <v>20000</v>
      </c>
      <c r="U108" s="33">
        <f t="shared" si="8"/>
        <v>3820000</v>
      </c>
      <c r="V108" s="34">
        <f t="shared" si="9"/>
        <v>70290000</v>
      </c>
      <c r="Y108" s="29"/>
    </row>
    <row r="109" spans="1:25">
      <c r="A109" s="38" t="s">
        <v>154</v>
      </c>
      <c r="B109" s="31">
        <f>VLOOKUP(A109,收支彙整!A:O,11,FALSE)</f>
        <v>19125000</v>
      </c>
      <c r="C109" s="79"/>
      <c r="D109" s="79"/>
      <c r="E109" s="73"/>
      <c r="F109" s="73"/>
      <c r="G109" s="79">
        <v>0</v>
      </c>
      <c r="H109" s="32">
        <v>0</v>
      </c>
      <c r="I109" s="32"/>
      <c r="J109" s="32">
        <v>0</v>
      </c>
      <c r="K109" s="32">
        <v>72000</v>
      </c>
      <c r="L109" s="32">
        <v>0</v>
      </c>
      <c r="M109" s="32"/>
      <c r="N109" s="32"/>
      <c r="O109" s="76">
        <f>G109+H109+I109+J109</f>
        <v>0</v>
      </c>
      <c r="P109" s="76">
        <f t="shared" si="7"/>
        <v>72000</v>
      </c>
      <c r="Q109" s="79">
        <v>650000</v>
      </c>
      <c r="R109" s="40"/>
      <c r="S109" s="33">
        <v>650000</v>
      </c>
      <c r="T109" s="33">
        <v>5000</v>
      </c>
      <c r="U109" s="33">
        <f t="shared" si="8"/>
        <v>1377000</v>
      </c>
      <c r="V109" s="34">
        <f t="shared" si="9"/>
        <v>17748000</v>
      </c>
      <c r="Y109" s="29"/>
    </row>
  </sheetData>
  <mergeCells count="22">
    <mergeCell ref="S2:S4"/>
    <mergeCell ref="T2:T4"/>
    <mergeCell ref="U2:U7"/>
    <mergeCell ref="V2:V4"/>
    <mergeCell ref="M2:M4"/>
    <mergeCell ref="N2:N4"/>
    <mergeCell ref="O2:O4"/>
    <mergeCell ref="P2:P4"/>
    <mergeCell ref="Q2:Q4"/>
    <mergeCell ref="R2:R4"/>
    <mergeCell ref="L2:L4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</mergeCells>
  <phoneticPr fontId="1" type="noConversion"/>
  <printOptions horizontalCentered="1"/>
  <pageMargins left="0.35433070866141736" right="0.35433070866141736" top="0.59055118110236227" bottom="0.59055118110236227" header="0.51181102362204722" footer="0.51181102362204722"/>
  <pageSetup paperSize="8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收支彙整</vt:lpstr>
      <vt:lpstr>縣庫撥款收入明細</vt:lpstr>
      <vt:lpstr>收支彙整!_FilterDatabase</vt:lpstr>
      <vt:lpstr>縣庫撥款收入明細!Print_Area</vt:lpstr>
      <vt:lpstr>縣庫撥款收入明細!Print_Titles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馬芷麟</cp:lastModifiedBy>
  <cp:lastPrinted>2022-03-11T07:28:12Z</cp:lastPrinted>
  <dcterms:created xsi:type="dcterms:W3CDTF">2020-08-17T17:24:59Z</dcterms:created>
  <dcterms:modified xsi:type="dcterms:W3CDTF">2022-03-11T07:28:24Z</dcterms:modified>
</cp:coreProperties>
</file>